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4310" yWindow="105" windowWidth="14805" windowHeight="1281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2024'!$A$1:$CH$1060</definedName>
    <definedName name="_xlnm._FilterDatabase" localSheetId="0" hidden="1">'Нарххо 2024'!$A$53:$CH$90</definedName>
    <definedName name="_xlnm._FilterDatabase" localSheetId="3" hidden="1">'Сат таваррум'!#REF!</definedName>
    <definedName name="_xlnm._FilterDatabase" localSheetId="4" hidden="1">'Цены 2024'!$A$1:$CH$1058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4525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CG1044" i="25" l="1"/>
  <c r="CF1044" i="25"/>
  <c r="CE1044" i="25"/>
  <c r="CD1044" i="25"/>
  <c r="CC1044" i="25"/>
  <c r="CG1043" i="25"/>
  <c r="CF1043" i="25"/>
  <c r="CE1043" i="25"/>
  <c r="CD1043" i="25"/>
  <c r="CC1043" i="25"/>
  <c r="CG1042" i="25"/>
  <c r="CF1042" i="25"/>
  <c r="CE1042" i="25"/>
  <c r="CD1042" i="25"/>
  <c r="CC1042" i="25"/>
  <c r="CG1041" i="25"/>
  <c r="CF1041" i="25"/>
  <c r="CE1041" i="25"/>
  <c r="CD1041" i="25"/>
  <c r="CC1041" i="25"/>
  <c r="CG1040" i="25"/>
  <c r="CF1040" i="25"/>
  <c r="CE1040" i="25"/>
  <c r="CD1040" i="25"/>
  <c r="CC1040" i="25"/>
  <c r="CG1039" i="25"/>
  <c r="CF1039" i="25"/>
  <c r="CE1039" i="25"/>
  <c r="CD1039" i="25"/>
  <c r="CC1039" i="25"/>
  <c r="CG1038" i="25"/>
  <c r="CF1038" i="25"/>
  <c r="CE1038" i="25"/>
  <c r="CD1038" i="25"/>
  <c r="CC1038" i="25"/>
  <c r="CG1037" i="25"/>
  <c r="CF1037" i="25"/>
  <c r="CE1037" i="25"/>
  <c r="CD1037" i="25"/>
  <c r="CC1037" i="25"/>
  <c r="CG1036" i="25"/>
  <c r="CF1036" i="25"/>
  <c r="CE1036" i="25"/>
  <c r="CD1036" i="25"/>
  <c r="CC1036" i="25"/>
  <c r="CG1035" i="25"/>
  <c r="CF1035" i="25"/>
  <c r="CE1035" i="25"/>
  <c r="CD1035" i="25"/>
  <c r="CC1035" i="25"/>
  <c r="CG1034" i="25"/>
  <c r="CF1034" i="25"/>
  <c r="CE1034" i="25"/>
  <c r="CD1034" i="25"/>
  <c r="CC1034" i="25"/>
  <c r="CG1033" i="25"/>
  <c r="CF1033" i="25"/>
  <c r="CE1033" i="25"/>
  <c r="CD1033" i="25"/>
  <c r="CC1033" i="25"/>
  <c r="CG1032" i="25"/>
  <c r="CF1032" i="25"/>
  <c r="CE1032" i="25"/>
  <c r="CD1032" i="25"/>
  <c r="CC1032" i="25"/>
  <c r="CG1031" i="25"/>
  <c r="CF1031" i="25"/>
  <c r="CE1031" i="25"/>
  <c r="CD1031" i="25"/>
  <c r="CC1031" i="25"/>
  <c r="CG1030" i="25"/>
  <c r="CF1030" i="25"/>
  <c r="CE1030" i="25"/>
  <c r="CD1030" i="25"/>
  <c r="CC1030" i="25"/>
  <c r="CG1029" i="25"/>
  <c r="CF1029" i="25"/>
  <c r="CE1029" i="25"/>
  <c r="CD1029" i="25"/>
  <c r="CC1029" i="25"/>
  <c r="CG1028" i="25"/>
  <c r="CF1028" i="25"/>
  <c r="CE1028" i="25"/>
  <c r="CD1028" i="25"/>
  <c r="CC1028" i="25"/>
  <c r="CG1027" i="25"/>
  <c r="CF1027" i="25"/>
  <c r="CE1027" i="25"/>
  <c r="CD1027" i="25"/>
  <c r="CC1027" i="25"/>
  <c r="CG1026" i="25"/>
  <c r="CF1026" i="25"/>
  <c r="CE1026" i="25"/>
  <c r="CD1026" i="25"/>
  <c r="CC1026" i="25"/>
  <c r="CG1025" i="25"/>
  <c r="CF1025" i="25"/>
  <c r="CE1025" i="25"/>
  <c r="CD1025" i="25"/>
  <c r="CC1025" i="25"/>
  <c r="CG1024" i="25"/>
  <c r="CF1024" i="25"/>
  <c r="CE1024" i="25"/>
  <c r="CD1024" i="25"/>
  <c r="CC1024" i="25"/>
  <c r="CG1023" i="25"/>
  <c r="CF1023" i="25"/>
  <c r="CE1023" i="25"/>
  <c r="CD1023" i="25"/>
  <c r="CC1023" i="25"/>
  <c r="CG1022" i="25"/>
  <c r="CF1022" i="25"/>
  <c r="CE1022" i="25"/>
  <c r="CD1022" i="25"/>
  <c r="CC1022" i="25"/>
  <c r="CG1021" i="25"/>
  <c r="CF1021" i="25"/>
  <c r="CE1021" i="25"/>
  <c r="CD1021" i="25"/>
  <c r="CC1021" i="25"/>
  <c r="CG1020" i="25"/>
  <c r="CF1020" i="25"/>
  <c r="CE1020" i="25"/>
  <c r="CD1020" i="25"/>
  <c r="CC1020" i="25"/>
  <c r="CG1019" i="25"/>
  <c r="CF1019" i="25"/>
  <c r="CE1019" i="25"/>
  <c r="CD1019" i="25"/>
  <c r="CC1019" i="25"/>
  <c r="CG1018" i="25"/>
  <c r="CF1018" i="25"/>
  <c r="CE1018" i="25"/>
  <c r="CD1018" i="25"/>
  <c r="CC1018" i="25"/>
  <c r="CG1017" i="25"/>
  <c r="CF1017" i="25"/>
  <c r="CE1017" i="25"/>
  <c r="CD1017" i="25"/>
  <c r="CC1017" i="25"/>
  <c r="CG1016" i="25"/>
  <c r="CF1016" i="25"/>
  <c r="CE1016" i="25"/>
  <c r="CD1016" i="25"/>
  <c r="CC1016" i="25"/>
  <c r="CG1015" i="25"/>
  <c r="CF1015" i="25"/>
  <c r="CE1015" i="25"/>
  <c r="CD1015" i="25"/>
  <c r="CC1015" i="25"/>
  <c r="CG1014" i="25"/>
  <c r="CF1014" i="25"/>
  <c r="CE1014" i="25"/>
  <c r="CD1014" i="25"/>
  <c r="CC1014" i="25"/>
  <c r="CG1013" i="25"/>
  <c r="CF1013" i="25"/>
  <c r="CE1013" i="25"/>
  <c r="CD1013" i="25"/>
  <c r="CC1013" i="25"/>
  <c r="CG1012" i="25"/>
  <c r="CF1012" i="25"/>
  <c r="CE1012" i="25"/>
  <c r="CD1012" i="25"/>
  <c r="CC1012" i="25"/>
  <c r="CG1011" i="25"/>
  <c r="CF1011" i="25"/>
  <c r="CE1011" i="25"/>
  <c r="CD1011" i="25"/>
  <c r="CC1011" i="25"/>
  <c r="CG1003" i="25"/>
  <c r="CF1003" i="25"/>
  <c r="CE1003" i="25"/>
  <c r="CD1003" i="25"/>
  <c r="CC1003" i="25"/>
  <c r="CG1002" i="25"/>
  <c r="CF1002" i="25"/>
  <c r="CE1002" i="25"/>
  <c r="CD1002" i="25"/>
  <c r="CC1002" i="25"/>
  <c r="CG1001" i="25"/>
  <c r="CF1001" i="25"/>
  <c r="CE1001" i="25"/>
  <c r="CD1001" i="25"/>
  <c r="CC1001" i="25"/>
  <c r="CG1000" i="25"/>
  <c r="CF1000" i="25"/>
  <c r="CE1000" i="25"/>
  <c r="CD1000" i="25"/>
  <c r="CC1000" i="25"/>
  <c r="CG999" i="25"/>
  <c r="CF999" i="25"/>
  <c r="CE999" i="25"/>
  <c r="CD999" i="25"/>
  <c r="CC999" i="25"/>
  <c r="CG998" i="25"/>
  <c r="CF998" i="25"/>
  <c r="CE998" i="25"/>
  <c r="CD998" i="25"/>
  <c r="CC998" i="25"/>
  <c r="CG997" i="25"/>
  <c r="CF997" i="25"/>
  <c r="CE997" i="25"/>
  <c r="CD997" i="25"/>
  <c r="CC997" i="25"/>
  <c r="CG996" i="25"/>
  <c r="CF996" i="25"/>
  <c r="CE996" i="25"/>
  <c r="CD996" i="25"/>
  <c r="CC996" i="25"/>
  <c r="CG995" i="25"/>
  <c r="CF995" i="25"/>
  <c r="CE995" i="25"/>
  <c r="CD995" i="25"/>
  <c r="CC995" i="25"/>
  <c r="CG994" i="25"/>
  <c r="CF994" i="25"/>
  <c r="CE994" i="25"/>
  <c r="CD994" i="25"/>
  <c r="CC994" i="25"/>
  <c r="CG993" i="25"/>
  <c r="CF993" i="25"/>
  <c r="CE993" i="25"/>
  <c r="CD993" i="25"/>
  <c r="CC993" i="25"/>
  <c r="CG992" i="25"/>
  <c r="CF992" i="25"/>
  <c r="CE992" i="25"/>
  <c r="CD992" i="25"/>
  <c r="CC992" i="25"/>
  <c r="CG991" i="25"/>
  <c r="CF991" i="25"/>
  <c r="CE991" i="25"/>
  <c r="CD991" i="25"/>
  <c r="CC991" i="25"/>
  <c r="CG990" i="25"/>
  <c r="CF990" i="25"/>
  <c r="CE990" i="25"/>
  <c r="CD990" i="25"/>
  <c r="CC990" i="25"/>
  <c r="CG989" i="25"/>
  <c r="CF989" i="25"/>
  <c r="CE989" i="25"/>
  <c r="CD989" i="25"/>
  <c r="CC989" i="25"/>
  <c r="CG988" i="25"/>
  <c r="CF988" i="25"/>
  <c r="CE988" i="25"/>
  <c r="CD988" i="25"/>
  <c r="CC988" i="25"/>
  <c r="CG987" i="25"/>
  <c r="CF987" i="25"/>
  <c r="CE987" i="25"/>
  <c r="CD987" i="25"/>
  <c r="CC987" i="25"/>
  <c r="CG986" i="25"/>
  <c r="CF986" i="25"/>
  <c r="CE986" i="25"/>
  <c r="CD986" i="25"/>
  <c r="CC986" i="25"/>
  <c r="CG985" i="25"/>
  <c r="CF985" i="25"/>
  <c r="CE985" i="25"/>
  <c r="CD985" i="25"/>
  <c r="CC985" i="25"/>
  <c r="CG984" i="25"/>
  <c r="CF984" i="25"/>
  <c r="CE984" i="25"/>
  <c r="CD984" i="25"/>
  <c r="CC984" i="25"/>
  <c r="CG983" i="25"/>
  <c r="CF983" i="25"/>
  <c r="CE983" i="25"/>
  <c r="CD983" i="25"/>
  <c r="CC983" i="25"/>
  <c r="CG982" i="25"/>
  <c r="CF982" i="25"/>
  <c r="CE982" i="25"/>
  <c r="CD982" i="25"/>
  <c r="CC982" i="25"/>
  <c r="CG981" i="25"/>
  <c r="CF981" i="25"/>
  <c r="CE981" i="25"/>
  <c r="CD981" i="25"/>
  <c r="CC981" i="25"/>
  <c r="CG980" i="25"/>
  <c r="CF980" i="25"/>
  <c r="CE980" i="25"/>
  <c r="CD980" i="25"/>
  <c r="CC980" i="25"/>
  <c r="CG979" i="25"/>
  <c r="CF979" i="25"/>
  <c r="CE979" i="25"/>
  <c r="CD979" i="25"/>
  <c r="CC979" i="25"/>
  <c r="CG978" i="25"/>
  <c r="CF978" i="25"/>
  <c r="CE978" i="25"/>
  <c r="CD978" i="25"/>
  <c r="CC978" i="25"/>
  <c r="CG977" i="25"/>
  <c r="CF977" i="25"/>
  <c r="CE977" i="25"/>
  <c r="CD977" i="25"/>
  <c r="CC977" i="25"/>
  <c r="CG976" i="25"/>
  <c r="CF976" i="25"/>
  <c r="CE976" i="25"/>
  <c r="CD976" i="25"/>
  <c r="CC976" i="25"/>
  <c r="CG975" i="25"/>
  <c r="CF975" i="25"/>
  <c r="CE975" i="25"/>
  <c r="CD975" i="25"/>
  <c r="CC975" i="25"/>
  <c r="CG974" i="25"/>
  <c r="CF974" i="25"/>
  <c r="CE974" i="25"/>
  <c r="CD974" i="25"/>
  <c r="CC974" i="25"/>
  <c r="CG973" i="25"/>
  <c r="CF973" i="25"/>
  <c r="CE973" i="25"/>
  <c r="CD973" i="25"/>
  <c r="CC973" i="25"/>
  <c r="CG972" i="25"/>
  <c r="CF972" i="25"/>
  <c r="CE972" i="25"/>
  <c r="CD972" i="25"/>
  <c r="CC972" i="25"/>
  <c r="CG971" i="25"/>
  <c r="CF971" i="25"/>
  <c r="CE971" i="25"/>
  <c r="CD971" i="25"/>
  <c r="CC971" i="25"/>
  <c r="CG970" i="25"/>
  <c r="CF970" i="25"/>
  <c r="CE970" i="25"/>
  <c r="CD970" i="25"/>
  <c r="CC970" i="25"/>
  <c r="CG961" i="25"/>
  <c r="CF961" i="25"/>
  <c r="CE961" i="25"/>
  <c r="CD961" i="25"/>
  <c r="CC961" i="25"/>
  <c r="CG960" i="25"/>
  <c r="CF960" i="25"/>
  <c r="CE960" i="25"/>
  <c r="CD960" i="25"/>
  <c r="CC960" i="25"/>
  <c r="CG959" i="25"/>
  <c r="CF959" i="25"/>
  <c r="CE959" i="25"/>
  <c r="CD959" i="25"/>
  <c r="CC959" i="25"/>
  <c r="CG958" i="25"/>
  <c r="CF958" i="25"/>
  <c r="CE958" i="25"/>
  <c r="CD958" i="25"/>
  <c r="CC958" i="25"/>
  <c r="CG957" i="25"/>
  <c r="CF957" i="25"/>
  <c r="CE957" i="25"/>
  <c r="CD957" i="25"/>
  <c r="CC957" i="25"/>
  <c r="CG956" i="25"/>
  <c r="CF956" i="25"/>
  <c r="CE956" i="25"/>
  <c r="CD956" i="25"/>
  <c r="CC956" i="25"/>
  <c r="CG955" i="25"/>
  <c r="CF955" i="25"/>
  <c r="CE955" i="25"/>
  <c r="CD955" i="25"/>
  <c r="CC955" i="25"/>
  <c r="CG954" i="25"/>
  <c r="CF954" i="25"/>
  <c r="CE954" i="25"/>
  <c r="CD954" i="25"/>
  <c r="CC954" i="25"/>
  <c r="CG953" i="25"/>
  <c r="CF953" i="25"/>
  <c r="CE953" i="25"/>
  <c r="CD953" i="25"/>
  <c r="CC953" i="25"/>
  <c r="CG952" i="25"/>
  <c r="CF952" i="25"/>
  <c r="CE952" i="25"/>
  <c r="CD952" i="25"/>
  <c r="CC952" i="25"/>
  <c r="CG951" i="25"/>
  <c r="CF951" i="25"/>
  <c r="CE951" i="25"/>
  <c r="CD951" i="25"/>
  <c r="CC951" i="25"/>
  <c r="CG950" i="25"/>
  <c r="CF950" i="25"/>
  <c r="CE950" i="25"/>
  <c r="CD950" i="25"/>
  <c r="CC950" i="25"/>
  <c r="CG949" i="25"/>
  <c r="CF949" i="25"/>
  <c r="CE949" i="25"/>
  <c r="CD949" i="25"/>
  <c r="CC949" i="25"/>
  <c r="CG948" i="25"/>
  <c r="CF948" i="25"/>
  <c r="CE948" i="25"/>
  <c r="CD948" i="25"/>
  <c r="CC948" i="25"/>
  <c r="CG947" i="25"/>
  <c r="CF947" i="25"/>
  <c r="CE947" i="25"/>
  <c r="CD947" i="25"/>
  <c r="CC947" i="25"/>
  <c r="CG946" i="25"/>
  <c r="CF946" i="25"/>
  <c r="CE946" i="25"/>
  <c r="CD946" i="25"/>
  <c r="CC946" i="25"/>
  <c r="CG945" i="25"/>
  <c r="CF945" i="25"/>
  <c r="CE945" i="25"/>
  <c r="CD945" i="25"/>
  <c r="CC945" i="25"/>
  <c r="CG944" i="25"/>
  <c r="CF944" i="25"/>
  <c r="CE944" i="25"/>
  <c r="CD944" i="25"/>
  <c r="CC944" i="25"/>
  <c r="CG943" i="25"/>
  <c r="CF943" i="25"/>
  <c r="CE943" i="25"/>
  <c r="CD943" i="25"/>
  <c r="CC943" i="25"/>
  <c r="CG942" i="25"/>
  <c r="CF942" i="25"/>
  <c r="CE942" i="25"/>
  <c r="CD942" i="25"/>
  <c r="CC942" i="25"/>
  <c r="CG941" i="25"/>
  <c r="CF941" i="25"/>
  <c r="CE941" i="25"/>
  <c r="CD941" i="25"/>
  <c r="CC941" i="25"/>
  <c r="CG940" i="25"/>
  <c r="CF940" i="25"/>
  <c r="CE940" i="25"/>
  <c r="CD940" i="25"/>
  <c r="CC940" i="25"/>
  <c r="CG939" i="25"/>
  <c r="CF939" i="25"/>
  <c r="CE939" i="25"/>
  <c r="CD939" i="25"/>
  <c r="CC939" i="25"/>
  <c r="CG938" i="25"/>
  <c r="CF938" i="25"/>
  <c r="CE938" i="25"/>
  <c r="CD938" i="25"/>
  <c r="CC938" i="25"/>
  <c r="CG937" i="25"/>
  <c r="CF937" i="25"/>
  <c r="CE937" i="25"/>
  <c r="CD937" i="25"/>
  <c r="CC937" i="25"/>
  <c r="CG936" i="25"/>
  <c r="CF936" i="25"/>
  <c r="CE936" i="25"/>
  <c r="CD936" i="25"/>
  <c r="CC936" i="25"/>
  <c r="CG935" i="25"/>
  <c r="CF935" i="25"/>
  <c r="CE935" i="25"/>
  <c r="CD935" i="25"/>
  <c r="CC935" i="25"/>
  <c r="CG934" i="25"/>
  <c r="CF934" i="25"/>
  <c r="CE934" i="25"/>
  <c r="CD934" i="25"/>
  <c r="CC934" i="25"/>
  <c r="CG933" i="25"/>
  <c r="CF933" i="25"/>
  <c r="CE933" i="25"/>
  <c r="CD933" i="25"/>
  <c r="CC933" i="25"/>
  <c r="CG932" i="25"/>
  <c r="CF932" i="25"/>
  <c r="CE932" i="25"/>
  <c r="CD932" i="25"/>
  <c r="CC932" i="25"/>
  <c r="CG931" i="25"/>
  <c r="CF931" i="25"/>
  <c r="CE931" i="25"/>
  <c r="CD931" i="25"/>
  <c r="CC931" i="25"/>
  <c r="CG930" i="25"/>
  <c r="CF930" i="25"/>
  <c r="CE930" i="25"/>
  <c r="CD930" i="25"/>
  <c r="CC930" i="25"/>
  <c r="CG929" i="25"/>
  <c r="CF929" i="25"/>
  <c r="CE929" i="25"/>
  <c r="CD929" i="25"/>
  <c r="CC929" i="25"/>
  <c r="CG928" i="25"/>
  <c r="CF928" i="25"/>
  <c r="CE928" i="25"/>
  <c r="CD928" i="25"/>
  <c r="CC928" i="25"/>
  <c r="CG920" i="25"/>
  <c r="CF920" i="25"/>
  <c r="CE920" i="25"/>
  <c r="CD920" i="25"/>
  <c r="CC920" i="25"/>
  <c r="CG919" i="25"/>
  <c r="CF919" i="25"/>
  <c r="CE919" i="25"/>
  <c r="CD919" i="25"/>
  <c r="CC919" i="25"/>
  <c r="CH918" i="25"/>
  <c r="CG918" i="25"/>
  <c r="CF918" i="25"/>
  <c r="CE918" i="25"/>
  <c r="CD918" i="25"/>
  <c r="CC918" i="25"/>
  <c r="CG917" i="25"/>
  <c r="CF917" i="25"/>
  <c r="CE917" i="25"/>
  <c r="CD917" i="25"/>
  <c r="CC917" i="25"/>
  <c r="CG916" i="25"/>
  <c r="CF916" i="25"/>
  <c r="CE916" i="25"/>
  <c r="CD916" i="25"/>
  <c r="CC916" i="25"/>
  <c r="CG915" i="25"/>
  <c r="CF915" i="25"/>
  <c r="CE915" i="25"/>
  <c r="CD915" i="25"/>
  <c r="CC915" i="25"/>
  <c r="CG914" i="25"/>
  <c r="CF914" i="25"/>
  <c r="CE914" i="25"/>
  <c r="CD914" i="25"/>
  <c r="CC914" i="25"/>
  <c r="CG913" i="25"/>
  <c r="CF913" i="25"/>
  <c r="CE913" i="25"/>
  <c r="CD913" i="25"/>
  <c r="CC913" i="25"/>
  <c r="CG912" i="25"/>
  <c r="CF912" i="25"/>
  <c r="CE912" i="25"/>
  <c r="CD912" i="25"/>
  <c r="CC912" i="25"/>
  <c r="CG911" i="25"/>
  <c r="CF911" i="25"/>
  <c r="CE911" i="25"/>
  <c r="CD911" i="25"/>
  <c r="CC911" i="25"/>
  <c r="CG910" i="25"/>
  <c r="CF910" i="25"/>
  <c r="CE910" i="25"/>
  <c r="CD910" i="25"/>
  <c r="CC910" i="25"/>
  <c r="CG909" i="25"/>
  <c r="CF909" i="25"/>
  <c r="CE909" i="25"/>
  <c r="CD909" i="25"/>
  <c r="CC909" i="25"/>
  <c r="CG908" i="25"/>
  <c r="CF908" i="25"/>
  <c r="CE908" i="25"/>
  <c r="CD908" i="25"/>
  <c r="CC908" i="25"/>
  <c r="CG907" i="25"/>
  <c r="CF907" i="25"/>
  <c r="CE907" i="25"/>
  <c r="CD907" i="25"/>
  <c r="CC907" i="25"/>
  <c r="CG906" i="25"/>
  <c r="CF906" i="25"/>
  <c r="CE906" i="25"/>
  <c r="CD906" i="25"/>
  <c r="CC906" i="25"/>
  <c r="CG905" i="25"/>
  <c r="CF905" i="25"/>
  <c r="CE905" i="25"/>
  <c r="CD905" i="25"/>
  <c r="CC905" i="25"/>
  <c r="CG904" i="25"/>
  <c r="CF904" i="25"/>
  <c r="CE904" i="25"/>
  <c r="CD904" i="25"/>
  <c r="CC904" i="25"/>
  <c r="CG903" i="25"/>
  <c r="CF903" i="25"/>
  <c r="CE903" i="25"/>
  <c r="CD903" i="25"/>
  <c r="CC903" i="25"/>
  <c r="CG902" i="25"/>
  <c r="CF902" i="25"/>
  <c r="CE902" i="25"/>
  <c r="CD902" i="25"/>
  <c r="CC902" i="25"/>
  <c r="CG901" i="25"/>
  <c r="CF901" i="25"/>
  <c r="CE901" i="25"/>
  <c r="CD901" i="25"/>
  <c r="CC901" i="25"/>
  <c r="CG900" i="25"/>
  <c r="CF900" i="25"/>
  <c r="CE900" i="25"/>
  <c r="CD900" i="25"/>
  <c r="CC900" i="25"/>
  <c r="CG899" i="25"/>
  <c r="CF899" i="25"/>
  <c r="CE899" i="25"/>
  <c r="CD899" i="25"/>
  <c r="CC899" i="25"/>
  <c r="CG898" i="25"/>
  <c r="CF898" i="25"/>
  <c r="CE898" i="25"/>
  <c r="CD898" i="25"/>
  <c r="CC898" i="25"/>
  <c r="CG897" i="25"/>
  <c r="CF897" i="25"/>
  <c r="CE897" i="25"/>
  <c r="CD897" i="25"/>
  <c r="CC897" i="25"/>
  <c r="CG896" i="25"/>
  <c r="CF896" i="25"/>
  <c r="CE896" i="25"/>
  <c r="CD896" i="25"/>
  <c r="CC896" i="25"/>
  <c r="CG895" i="25"/>
  <c r="CF895" i="25"/>
  <c r="CE895" i="25"/>
  <c r="CD895" i="25"/>
  <c r="CC895" i="25"/>
  <c r="CG894" i="25"/>
  <c r="CF894" i="25"/>
  <c r="CE894" i="25"/>
  <c r="CD894" i="25"/>
  <c r="CC894" i="25"/>
  <c r="CG893" i="25"/>
  <c r="CF893" i="25"/>
  <c r="CE893" i="25"/>
  <c r="CD893" i="25"/>
  <c r="CC893" i="25"/>
  <c r="CG892" i="25"/>
  <c r="CF892" i="25"/>
  <c r="CE892" i="25"/>
  <c r="CD892" i="25"/>
  <c r="CC892" i="25"/>
  <c r="CG891" i="25"/>
  <c r="CF891" i="25"/>
  <c r="CE891" i="25"/>
  <c r="CD891" i="25"/>
  <c r="CC891" i="25"/>
  <c r="CG890" i="25"/>
  <c r="CF890" i="25"/>
  <c r="CE890" i="25"/>
  <c r="CD890" i="25"/>
  <c r="CC890" i="25"/>
  <c r="CG889" i="25"/>
  <c r="CF889" i="25"/>
  <c r="CE889" i="25"/>
  <c r="CD889" i="25"/>
  <c r="CC889" i="25"/>
  <c r="CG888" i="25"/>
  <c r="CF888" i="25"/>
  <c r="CE888" i="25"/>
  <c r="CD888" i="25"/>
  <c r="CC888" i="25"/>
  <c r="CH887" i="25"/>
  <c r="CG887" i="25"/>
  <c r="CF887" i="25"/>
  <c r="CE887" i="25"/>
  <c r="CD887" i="25"/>
  <c r="CC887" i="25"/>
  <c r="CG878" i="25"/>
  <c r="CF878" i="25"/>
  <c r="CE878" i="25"/>
  <c r="CD878" i="25"/>
  <c r="CC878" i="25"/>
  <c r="CG877" i="25"/>
  <c r="CF877" i="25"/>
  <c r="CE877" i="25"/>
  <c r="CD877" i="25"/>
  <c r="CC877" i="25"/>
  <c r="CH876" i="25"/>
  <c r="CG876" i="25"/>
  <c r="CF876" i="25"/>
  <c r="CE876" i="25"/>
  <c r="CD876" i="25"/>
  <c r="CC876" i="25"/>
  <c r="CG875" i="25"/>
  <c r="CF875" i="25"/>
  <c r="CE875" i="25"/>
  <c r="CD875" i="25"/>
  <c r="CC875" i="25"/>
  <c r="CG874" i="25"/>
  <c r="CF874" i="25"/>
  <c r="CE874" i="25"/>
  <c r="CD874" i="25"/>
  <c r="CC874" i="25"/>
  <c r="CG873" i="25"/>
  <c r="CF873" i="25"/>
  <c r="CE873" i="25"/>
  <c r="CD873" i="25"/>
  <c r="CC873" i="25"/>
  <c r="CG872" i="25"/>
  <c r="CF872" i="25"/>
  <c r="CE872" i="25"/>
  <c r="CD872" i="25"/>
  <c r="CC872" i="25"/>
  <c r="CG871" i="25"/>
  <c r="CF871" i="25"/>
  <c r="CE871" i="25"/>
  <c r="CD871" i="25"/>
  <c r="CC871" i="25"/>
  <c r="CG870" i="25"/>
  <c r="CF870" i="25"/>
  <c r="CE870" i="25"/>
  <c r="CD870" i="25"/>
  <c r="CC870" i="25"/>
  <c r="CG869" i="25"/>
  <c r="CF869" i="25"/>
  <c r="CE869" i="25"/>
  <c r="CD869" i="25"/>
  <c r="CC869" i="25"/>
  <c r="CG868" i="25"/>
  <c r="CF868" i="25"/>
  <c r="CE868" i="25"/>
  <c r="CD868" i="25"/>
  <c r="CC868" i="25"/>
  <c r="CG867" i="25"/>
  <c r="CF867" i="25"/>
  <c r="CE867" i="25"/>
  <c r="CD867" i="25"/>
  <c r="CC867" i="25"/>
  <c r="CG866" i="25"/>
  <c r="CF866" i="25"/>
  <c r="CE866" i="25"/>
  <c r="CD866" i="25"/>
  <c r="CC866" i="25"/>
  <c r="CG865" i="25"/>
  <c r="CF865" i="25"/>
  <c r="CE865" i="25"/>
  <c r="CD865" i="25"/>
  <c r="CC865" i="25"/>
  <c r="CG864" i="25"/>
  <c r="CF864" i="25"/>
  <c r="CE864" i="25"/>
  <c r="CD864" i="25"/>
  <c r="CC864" i="25"/>
  <c r="CG863" i="25"/>
  <c r="CF863" i="25"/>
  <c r="CE863" i="25"/>
  <c r="CD863" i="25"/>
  <c r="CC863" i="25"/>
  <c r="CG862" i="25"/>
  <c r="CF862" i="25"/>
  <c r="CE862" i="25"/>
  <c r="CD862" i="25"/>
  <c r="CC862" i="25"/>
  <c r="CG861" i="25"/>
  <c r="CF861" i="25"/>
  <c r="CE861" i="25"/>
  <c r="CD861" i="25"/>
  <c r="CC861" i="25"/>
  <c r="CG860" i="25"/>
  <c r="CF860" i="25"/>
  <c r="CE860" i="25"/>
  <c r="CD860" i="25"/>
  <c r="CC860" i="25"/>
  <c r="CG859" i="25"/>
  <c r="CF859" i="25"/>
  <c r="CE859" i="25"/>
  <c r="CD859" i="25"/>
  <c r="CC859" i="25"/>
  <c r="CG858" i="25"/>
  <c r="CF858" i="25"/>
  <c r="CE858" i="25"/>
  <c r="CD858" i="25"/>
  <c r="CC858" i="25"/>
  <c r="CG857" i="25"/>
  <c r="CF857" i="25"/>
  <c r="CE857" i="25"/>
  <c r="CD857" i="25"/>
  <c r="CC857" i="25"/>
  <c r="CG856" i="25"/>
  <c r="CF856" i="25"/>
  <c r="CE856" i="25"/>
  <c r="CD856" i="25"/>
  <c r="CC856" i="25"/>
  <c r="CG855" i="25"/>
  <c r="CF855" i="25"/>
  <c r="CE855" i="25"/>
  <c r="CD855" i="25"/>
  <c r="CC855" i="25"/>
  <c r="CG854" i="25"/>
  <c r="CF854" i="25"/>
  <c r="CE854" i="25"/>
  <c r="CD854" i="25"/>
  <c r="CC854" i="25"/>
  <c r="CG853" i="25"/>
  <c r="CF853" i="25"/>
  <c r="CE853" i="25"/>
  <c r="CD853" i="25"/>
  <c r="CC853" i="25"/>
  <c r="CG852" i="25"/>
  <c r="CF852" i="25"/>
  <c r="CE852" i="25"/>
  <c r="CD852" i="25"/>
  <c r="CC852" i="25"/>
  <c r="CG851" i="25"/>
  <c r="CF851" i="25"/>
  <c r="CE851" i="25"/>
  <c r="CD851" i="25"/>
  <c r="CC851" i="25"/>
  <c r="CG850" i="25"/>
  <c r="CF850" i="25"/>
  <c r="CE850" i="25"/>
  <c r="CD850" i="25"/>
  <c r="CC850" i="25"/>
  <c r="CG849" i="25"/>
  <c r="CF849" i="25"/>
  <c r="CE849" i="25"/>
  <c r="CD849" i="25"/>
  <c r="CC849" i="25"/>
  <c r="CG848" i="25"/>
  <c r="CF848" i="25"/>
  <c r="CE848" i="25"/>
  <c r="CD848" i="25"/>
  <c r="CC848" i="25"/>
  <c r="CG847" i="25"/>
  <c r="CF847" i="25"/>
  <c r="CE847" i="25"/>
  <c r="CD847" i="25"/>
  <c r="CC847" i="25"/>
  <c r="CG846" i="25"/>
  <c r="CF846" i="25"/>
  <c r="CE846" i="25"/>
  <c r="CD846" i="25"/>
  <c r="CC846" i="25"/>
  <c r="CG845" i="25"/>
  <c r="CF845" i="25"/>
  <c r="CE845" i="25"/>
  <c r="CD845" i="25"/>
  <c r="CC845" i="25"/>
  <c r="CG836" i="25"/>
  <c r="CF836" i="25"/>
  <c r="CE836" i="25"/>
  <c r="CD836" i="25"/>
  <c r="CC836" i="25"/>
  <c r="CG835" i="25"/>
  <c r="CF835" i="25"/>
  <c r="CE835" i="25"/>
  <c r="CD835" i="25"/>
  <c r="CC835" i="25"/>
  <c r="CH834" i="25"/>
  <c r="CG834" i="25"/>
  <c r="CF834" i="25"/>
  <c r="CE834" i="25"/>
  <c r="CD834" i="25"/>
  <c r="CC834" i="25"/>
  <c r="CG833" i="25"/>
  <c r="CF833" i="25"/>
  <c r="CE833" i="25"/>
  <c r="CD833" i="25"/>
  <c r="CC833" i="25"/>
  <c r="CG832" i="25"/>
  <c r="CF832" i="25"/>
  <c r="CE832" i="25"/>
  <c r="CD832" i="25"/>
  <c r="CC832" i="25"/>
  <c r="CG831" i="25"/>
  <c r="CF831" i="25"/>
  <c r="CE831" i="25"/>
  <c r="CD831" i="25"/>
  <c r="CC831" i="25"/>
  <c r="CG830" i="25"/>
  <c r="CF830" i="25"/>
  <c r="CE830" i="25"/>
  <c r="CD830" i="25"/>
  <c r="CC830" i="25"/>
  <c r="CG829" i="25"/>
  <c r="CF829" i="25"/>
  <c r="CE829" i="25"/>
  <c r="CD829" i="25"/>
  <c r="CC829" i="25"/>
  <c r="CG828" i="25"/>
  <c r="CF828" i="25"/>
  <c r="CE828" i="25"/>
  <c r="CD828" i="25"/>
  <c r="CC828" i="25"/>
  <c r="CG827" i="25"/>
  <c r="CF827" i="25"/>
  <c r="CE827" i="25"/>
  <c r="CD827" i="25"/>
  <c r="CC827" i="25"/>
  <c r="CG826" i="25"/>
  <c r="CF826" i="25"/>
  <c r="CE826" i="25"/>
  <c r="CD826" i="25"/>
  <c r="CC826" i="25"/>
  <c r="CG825" i="25"/>
  <c r="CF825" i="25"/>
  <c r="CE825" i="25"/>
  <c r="CD825" i="25"/>
  <c r="CC825" i="25"/>
  <c r="CG824" i="25"/>
  <c r="CF824" i="25"/>
  <c r="CE824" i="25"/>
  <c r="CD824" i="25"/>
  <c r="CC824" i="25"/>
  <c r="CG823" i="25"/>
  <c r="CF823" i="25"/>
  <c r="CE823" i="25"/>
  <c r="CD823" i="25"/>
  <c r="CC823" i="25"/>
  <c r="CG822" i="25"/>
  <c r="CF822" i="25"/>
  <c r="CE822" i="25"/>
  <c r="CD822" i="25"/>
  <c r="CC822" i="25"/>
  <c r="CG821" i="25"/>
  <c r="CF821" i="25"/>
  <c r="CE821" i="25"/>
  <c r="CD821" i="25"/>
  <c r="CC821" i="25"/>
  <c r="CG820" i="25"/>
  <c r="CF820" i="25"/>
  <c r="CE820" i="25"/>
  <c r="CD820" i="25"/>
  <c r="CC820" i="25"/>
  <c r="CG819" i="25"/>
  <c r="CF819" i="25"/>
  <c r="CE819" i="25"/>
  <c r="CD819" i="25"/>
  <c r="CC819" i="25"/>
  <c r="CG818" i="25"/>
  <c r="CF818" i="25"/>
  <c r="CE818" i="25"/>
  <c r="CD818" i="25"/>
  <c r="CC818" i="25"/>
  <c r="CG817" i="25"/>
  <c r="CF817" i="25"/>
  <c r="CE817" i="25"/>
  <c r="CD817" i="25"/>
  <c r="CC817" i="25"/>
  <c r="CG816" i="25"/>
  <c r="CF816" i="25"/>
  <c r="CE816" i="25"/>
  <c r="CD816" i="25"/>
  <c r="CC816" i="25"/>
  <c r="CG815" i="25"/>
  <c r="CF815" i="25"/>
  <c r="CE815" i="25"/>
  <c r="CD815" i="25"/>
  <c r="CC815" i="25"/>
  <c r="CG814" i="25"/>
  <c r="CF814" i="25"/>
  <c r="CE814" i="25"/>
  <c r="CD814" i="25"/>
  <c r="CC814" i="25"/>
  <c r="CG813" i="25"/>
  <c r="CF813" i="25"/>
  <c r="CE813" i="25"/>
  <c r="CD813" i="25"/>
  <c r="CC813" i="25"/>
  <c r="CG812" i="25"/>
  <c r="CF812" i="25"/>
  <c r="CE812" i="25"/>
  <c r="CD812" i="25"/>
  <c r="CC812" i="25"/>
  <c r="CG811" i="25"/>
  <c r="CF811" i="25"/>
  <c r="CE811" i="25"/>
  <c r="CD811" i="25"/>
  <c r="CC811" i="25"/>
  <c r="CG810" i="25"/>
  <c r="CF810" i="25"/>
  <c r="CE810" i="25"/>
  <c r="CD810" i="25"/>
  <c r="CC810" i="25"/>
  <c r="CG809" i="25"/>
  <c r="CF809" i="25"/>
  <c r="CE809" i="25"/>
  <c r="CD809" i="25"/>
  <c r="CC809" i="25"/>
  <c r="CG808" i="25"/>
  <c r="CF808" i="25"/>
  <c r="CE808" i="25"/>
  <c r="CD808" i="25"/>
  <c r="CC808" i="25"/>
  <c r="CG807" i="25"/>
  <c r="CF807" i="25"/>
  <c r="CE807" i="25"/>
  <c r="CD807" i="25"/>
  <c r="CC807" i="25"/>
  <c r="CG806" i="25"/>
  <c r="CF806" i="25"/>
  <c r="CE806" i="25"/>
  <c r="CD806" i="25"/>
  <c r="CC806" i="25"/>
  <c r="CG805" i="25"/>
  <c r="CF805" i="25"/>
  <c r="CE805" i="25"/>
  <c r="CD805" i="25"/>
  <c r="CC805" i="25"/>
  <c r="CG804" i="25"/>
  <c r="CF804" i="25"/>
  <c r="CE804" i="25"/>
  <c r="CD804" i="25"/>
  <c r="CC804" i="25"/>
  <c r="CG803" i="25"/>
  <c r="CF803" i="25"/>
  <c r="CE803" i="25"/>
  <c r="CD803" i="25"/>
  <c r="CC803" i="25"/>
  <c r="CG795" i="25"/>
  <c r="CF795" i="25"/>
  <c r="CE795" i="25"/>
  <c r="CD795" i="25"/>
  <c r="CC795" i="25"/>
  <c r="CG794" i="25"/>
  <c r="CF794" i="25"/>
  <c r="CE794" i="25"/>
  <c r="CD794" i="25"/>
  <c r="CC794" i="25"/>
  <c r="CH793" i="25"/>
  <c r="CG793" i="25"/>
  <c r="CF793" i="25"/>
  <c r="CE793" i="25"/>
  <c r="CD793" i="25"/>
  <c r="CC793" i="25"/>
  <c r="CG792" i="25"/>
  <c r="CF792" i="25"/>
  <c r="CE792" i="25"/>
  <c r="CD792" i="25"/>
  <c r="CC792" i="25"/>
  <c r="CG791" i="25"/>
  <c r="CF791" i="25"/>
  <c r="CE791" i="25"/>
  <c r="CD791" i="25"/>
  <c r="CC791" i="25"/>
  <c r="CG790" i="25"/>
  <c r="CF790" i="25"/>
  <c r="CE790" i="25"/>
  <c r="CD790" i="25"/>
  <c r="CC790" i="25"/>
  <c r="CG789" i="25"/>
  <c r="CF789" i="25"/>
  <c r="CE789" i="25"/>
  <c r="CD789" i="25"/>
  <c r="CC789" i="25"/>
  <c r="CG788" i="25"/>
  <c r="CF788" i="25"/>
  <c r="CE788" i="25"/>
  <c r="CD788" i="25"/>
  <c r="CC788" i="25"/>
  <c r="CG787" i="25"/>
  <c r="CF787" i="25"/>
  <c r="CE787" i="25"/>
  <c r="CD787" i="25"/>
  <c r="CC787" i="25"/>
  <c r="CG786" i="25"/>
  <c r="CF786" i="25"/>
  <c r="CE786" i="25"/>
  <c r="CD786" i="25"/>
  <c r="CC786" i="25"/>
  <c r="CG785" i="25"/>
  <c r="CF785" i="25"/>
  <c r="CE785" i="25"/>
  <c r="CD785" i="25"/>
  <c r="CC785" i="25"/>
  <c r="CG784" i="25"/>
  <c r="CF784" i="25"/>
  <c r="CE784" i="25"/>
  <c r="CD784" i="25"/>
  <c r="CC784" i="25"/>
  <c r="CG783" i="25"/>
  <c r="CF783" i="25"/>
  <c r="CE783" i="25"/>
  <c r="CD783" i="25"/>
  <c r="CC783" i="25"/>
  <c r="CG782" i="25"/>
  <c r="CF782" i="25"/>
  <c r="CE782" i="25"/>
  <c r="CD782" i="25"/>
  <c r="CC782" i="25"/>
  <c r="CG781" i="25"/>
  <c r="CF781" i="25"/>
  <c r="CE781" i="25"/>
  <c r="CD781" i="25"/>
  <c r="CC781" i="25"/>
  <c r="CG780" i="25"/>
  <c r="CF780" i="25"/>
  <c r="CE780" i="25"/>
  <c r="CD780" i="25"/>
  <c r="CC780" i="25"/>
  <c r="CG779" i="25"/>
  <c r="CF779" i="25"/>
  <c r="CE779" i="25"/>
  <c r="CD779" i="25"/>
  <c r="CC779" i="25"/>
  <c r="CG778" i="25"/>
  <c r="CF778" i="25"/>
  <c r="CE778" i="25"/>
  <c r="CD778" i="25"/>
  <c r="CC778" i="25"/>
  <c r="CG777" i="25"/>
  <c r="CF777" i="25"/>
  <c r="CE777" i="25"/>
  <c r="CD777" i="25"/>
  <c r="CC777" i="25"/>
  <c r="CG776" i="25"/>
  <c r="CF776" i="25"/>
  <c r="CE776" i="25"/>
  <c r="CD776" i="25"/>
  <c r="CC776" i="25"/>
  <c r="CG775" i="25"/>
  <c r="CF775" i="25"/>
  <c r="CE775" i="25"/>
  <c r="CD775" i="25"/>
  <c r="CC775" i="25"/>
  <c r="CG774" i="25"/>
  <c r="CF774" i="25"/>
  <c r="CE774" i="25"/>
  <c r="CD774" i="25"/>
  <c r="CC774" i="25"/>
  <c r="CG773" i="25"/>
  <c r="CF773" i="25"/>
  <c r="CE773" i="25"/>
  <c r="CD773" i="25"/>
  <c r="CC773" i="25"/>
  <c r="CG772" i="25"/>
  <c r="CF772" i="25"/>
  <c r="CE772" i="25"/>
  <c r="CD772" i="25"/>
  <c r="CC772" i="25"/>
  <c r="CG771" i="25"/>
  <c r="CF771" i="25"/>
  <c r="CE771" i="25"/>
  <c r="CD771" i="25"/>
  <c r="CC771" i="25"/>
  <c r="CG770" i="25"/>
  <c r="CF770" i="25"/>
  <c r="CE770" i="25"/>
  <c r="CD770" i="25"/>
  <c r="CC770" i="25"/>
  <c r="CG769" i="25"/>
  <c r="CF769" i="25"/>
  <c r="CE769" i="25"/>
  <c r="CD769" i="25"/>
  <c r="CC769" i="25"/>
  <c r="CG768" i="25"/>
  <c r="CF768" i="25"/>
  <c r="CE768" i="25"/>
  <c r="CD768" i="25"/>
  <c r="CC768" i="25"/>
  <c r="CG767" i="25"/>
  <c r="CF767" i="25"/>
  <c r="CE767" i="25"/>
  <c r="CD767" i="25"/>
  <c r="CC767" i="25"/>
  <c r="CG766" i="25"/>
  <c r="CF766" i="25"/>
  <c r="CE766" i="25"/>
  <c r="CD766" i="25"/>
  <c r="CC766" i="25"/>
  <c r="CG765" i="25"/>
  <c r="CF765" i="25"/>
  <c r="CE765" i="25"/>
  <c r="CD765" i="25"/>
  <c r="CC765" i="25"/>
  <c r="CG764" i="25"/>
  <c r="CF764" i="25"/>
  <c r="CE764" i="25"/>
  <c r="CD764" i="25"/>
  <c r="CC764" i="25"/>
  <c r="CG763" i="25"/>
  <c r="CF763" i="25"/>
  <c r="CE763" i="25"/>
  <c r="CD763" i="25"/>
  <c r="CC763" i="25"/>
  <c r="CG762" i="25"/>
  <c r="CF762" i="25"/>
  <c r="CE762" i="25"/>
  <c r="CD762" i="25"/>
  <c r="CC762" i="25"/>
  <c r="CG754" i="25"/>
  <c r="CF754" i="25"/>
  <c r="CE754" i="25"/>
  <c r="CD754" i="25"/>
  <c r="CC754" i="25"/>
  <c r="CG753" i="25"/>
  <c r="CF753" i="25"/>
  <c r="CE753" i="25"/>
  <c r="CD753" i="25"/>
  <c r="CC753" i="25"/>
  <c r="CH752" i="25"/>
  <c r="CG752" i="25"/>
  <c r="CF752" i="25"/>
  <c r="CE752" i="25"/>
  <c r="CD752" i="25"/>
  <c r="CC752" i="25"/>
  <c r="CG751" i="25"/>
  <c r="CF751" i="25"/>
  <c r="CE751" i="25"/>
  <c r="CD751" i="25"/>
  <c r="CC751" i="25"/>
  <c r="CG750" i="25"/>
  <c r="CF750" i="25"/>
  <c r="CE750" i="25"/>
  <c r="CD750" i="25"/>
  <c r="CC750" i="25"/>
  <c r="CG749" i="25"/>
  <c r="CF749" i="25"/>
  <c r="CE749" i="25"/>
  <c r="CD749" i="25"/>
  <c r="CC749" i="25"/>
  <c r="CG748" i="25"/>
  <c r="CF748" i="25"/>
  <c r="CE748" i="25"/>
  <c r="CD748" i="25"/>
  <c r="CC748" i="25"/>
  <c r="CG747" i="25"/>
  <c r="CF747" i="25"/>
  <c r="CE747" i="25"/>
  <c r="CD747" i="25"/>
  <c r="CC747" i="25"/>
  <c r="CG746" i="25"/>
  <c r="CF746" i="25"/>
  <c r="CE746" i="25"/>
  <c r="CD746" i="25"/>
  <c r="CC746" i="25"/>
  <c r="CG745" i="25"/>
  <c r="CF745" i="25"/>
  <c r="CE745" i="25"/>
  <c r="CD745" i="25"/>
  <c r="CC745" i="25"/>
  <c r="CG744" i="25"/>
  <c r="CF744" i="25"/>
  <c r="CE744" i="25"/>
  <c r="CD744" i="25"/>
  <c r="CC744" i="25"/>
  <c r="CG743" i="25"/>
  <c r="CF743" i="25"/>
  <c r="CE743" i="25"/>
  <c r="CD743" i="25"/>
  <c r="CC743" i="25"/>
  <c r="CG742" i="25"/>
  <c r="CF742" i="25"/>
  <c r="CE742" i="25"/>
  <c r="CD742" i="25"/>
  <c r="CC742" i="25"/>
  <c r="CG741" i="25"/>
  <c r="CF741" i="25"/>
  <c r="CE741" i="25"/>
  <c r="CD741" i="25"/>
  <c r="CC741" i="25"/>
  <c r="CG740" i="25"/>
  <c r="CF740" i="25"/>
  <c r="CE740" i="25"/>
  <c r="CD740" i="25"/>
  <c r="CC740" i="25"/>
  <c r="CG739" i="25"/>
  <c r="CF739" i="25"/>
  <c r="CE739" i="25"/>
  <c r="CD739" i="25"/>
  <c r="CC739" i="25"/>
  <c r="CG738" i="25"/>
  <c r="CF738" i="25"/>
  <c r="CE738" i="25"/>
  <c r="CD738" i="25"/>
  <c r="CC738" i="25"/>
  <c r="CG737" i="25"/>
  <c r="CF737" i="25"/>
  <c r="CE737" i="25"/>
  <c r="CD737" i="25"/>
  <c r="CC737" i="25"/>
  <c r="CG736" i="25"/>
  <c r="CF736" i="25"/>
  <c r="CE736" i="25"/>
  <c r="CD736" i="25"/>
  <c r="CC736" i="25"/>
  <c r="CG735" i="25"/>
  <c r="CF735" i="25"/>
  <c r="CE735" i="25"/>
  <c r="CD735" i="25"/>
  <c r="CC735" i="25"/>
  <c r="CG734" i="25"/>
  <c r="CF734" i="25"/>
  <c r="CE734" i="25"/>
  <c r="CD734" i="25"/>
  <c r="CC734" i="25"/>
  <c r="CG733" i="25"/>
  <c r="CF733" i="25"/>
  <c r="CE733" i="25"/>
  <c r="CD733" i="25"/>
  <c r="CC733" i="25"/>
  <c r="CG732" i="25"/>
  <c r="CF732" i="25"/>
  <c r="CE732" i="25"/>
  <c r="CD732" i="25"/>
  <c r="CC732" i="25"/>
  <c r="CG731" i="25"/>
  <c r="CF731" i="25"/>
  <c r="CE731" i="25"/>
  <c r="CD731" i="25"/>
  <c r="CC731" i="25"/>
  <c r="CG730" i="25"/>
  <c r="CF730" i="25"/>
  <c r="CE730" i="25"/>
  <c r="CD730" i="25"/>
  <c r="CC730" i="25"/>
  <c r="CG729" i="25"/>
  <c r="CF729" i="25"/>
  <c r="CE729" i="25"/>
  <c r="CD729" i="25"/>
  <c r="CC729" i="25"/>
  <c r="CG728" i="25"/>
  <c r="CF728" i="25"/>
  <c r="CE728" i="25"/>
  <c r="CD728" i="25"/>
  <c r="CC728" i="25"/>
  <c r="CG727" i="25"/>
  <c r="CF727" i="25"/>
  <c r="CE727" i="25"/>
  <c r="CD727" i="25"/>
  <c r="CC727" i="25"/>
  <c r="CG726" i="25"/>
  <c r="CF726" i="25"/>
  <c r="CE726" i="25"/>
  <c r="CD726" i="25"/>
  <c r="CC726" i="25"/>
  <c r="CG725" i="25"/>
  <c r="CF725" i="25"/>
  <c r="CE725" i="25"/>
  <c r="CD725" i="25"/>
  <c r="CC725" i="25"/>
  <c r="CG724" i="25"/>
  <c r="CF724" i="25"/>
  <c r="CE724" i="25"/>
  <c r="CD724" i="25"/>
  <c r="CC724" i="25"/>
  <c r="CG723" i="25"/>
  <c r="CF723" i="25"/>
  <c r="CE723" i="25"/>
  <c r="CD723" i="25"/>
  <c r="CC723" i="25"/>
  <c r="CG722" i="25"/>
  <c r="CF722" i="25"/>
  <c r="CE722" i="25"/>
  <c r="CD722" i="25"/>
  <c r="CC722" i="25"/>
  <c r="CG721" i="25"/>
  <c r="CF721" i="25"/>
  <c r="CE721" i="25"/>
  <c r="CD721" i="25"/>
  <c r="CC721" i="25"/>
  <c r="CG713" i="25"/>
  <c r="CF713" i="25"/>
  <c r="CE713" i="25"/>
  <c r="CD713" i="25"/>
  <c r="CC713" i="25"/>
  <c r="CG712" i="25"/>
  <c r="CF712" i="25"/>
  <c r="CE712" i="25"/>
  <c r="CD712" i="25"/>
  <c r="CC712" i="25"/>
  <c r="CH711" i="25"/>
  <c r="CG711" i="25"/>
  <c r="CF711" i="25"/>
  <c r="CE711" i="25"/>
  <c r="CD711" i="25"/>
  <c r="CC711" i="25"/>
  <c r="CG710" i="25"/>
  <c r="CF710" i="25"/>
  <c r="CE710" i="25"/>
  <c r="CD710" i="25"/>
  <c r="CC710" i="25"/>
  <c r="CG709" i="25"/>
  <c r="CF709" i="25"/>
  <c r="CE709" i="25"/>
  <c r="CD709" i="25"/>
  <c r="CC709" i="25"/>
  <c r="CG708" i="25"/>
  <c r="CF708" i="25"/>
  <c r="CE708" i="25"/>
  <c r="CD708" i="25"/>
  <c r="CC708" i="25"/>
  <c r="CG707" i="25"/>
  <c r="CF707" i="25"/>
  <c r="CE707" i="25"/>
  <c r="CD707" i="25"/>
  <c r="CC707" i="25"/>
  <c r="CG706" i="25"/>
  <c r="CF706" i="25"/>
  <c r="CE706" i="25"/>
  <c r="CD706" i="25"/>
  <c r="CC706" i="25"/>
  <c r="CG705" i="25"/>
  <c r="CF705" i="25"/>
  <c r="CE705" i="25"/>
  <c r="CD705" i="25"/>
  <c r="CC705" i="25"/>
  <c r="CG704" i="25"/>
  <c r="CF704" i="25"/>
  <c r="CE704" i="25"/>
  <c r="CD704" i="25"/>
  <c r="CC704" i="25"/>
  <c r="CG703" i="25"/>
  <c r="CF703" i="25"/>
  <c r="CE703" i="25"/>
  <c r="CD703" i="25"/>
  <c r="CC703" i="25"/>
  <c r="CG702" i="25"/>
  <c r="CF702" i="25"/>
  <c r="CE702" i="25"/>
  <c r="CD702" i="25"/>
  <c r="CC702" i="25"/>
  <c r="CG701" i="25"/>
  <c r="CF701" i="25"/>
  <c r="CE701" i="25"/>
  <c r="CD701" i="25"/>
  <c r="CC701" i="25"/>
  <c r="CG700" i="25"/>
  <c r="CF700" i="25"/>
  <c r="CE700" i="25"/>
  <c r="CD700" i="25"/>
  <c r="CC700" i="25"/>
  <c r="CG699" i="25"/>
  <c r="CF699" i="25"/>
  <c r="CE699" i="25"/>
  <c r="CD699" i="25"/>
  <c r="CC699" i="25"/>
  <c r="CG698" i="25"/>
  <c r="CF698" i="25"/>
  <c r="CE698" i="25"/>
  <c r="CD698" i="25"/>
  <c r="CC698" i="25"/>
  <c r="CG697" i="25"/>
  <c r="CF697" i="25"/>
  <c r="CE697" i="25"/>
  <c r="CD697" i="25"/>
  <c r="CC697" i="25"/>
  <c r="CG696" i="25"/>
  <c r="CF696" i="25"/>
  <c r="CE696" i="25"/>
  <c r="CD696" i="25"/>
  <c r="CC696" i="25"/>
  <c r="CG695" i="25"/>
  <c r="CF695" i="25"/>
  <c r="CE695" i="25"/>
  <c r="CD695" i="25"/>
  <c r="CC695" i="25"/>
  <c r="CG694" i="25"/>
  <c r="CF694" i="25"/>
  <c r="CE694" i="25"/>
  <c r="CD694" i="25"/>
  <c r="CC694" i="25"/>
  <c r="CG693" i="25"/>
  <c r="CF693" i="25"/>
  <c r="CE693" i="25"/>
  <c r="CD693" i="25"/>
  <c r="CC693" i="25"/>
  <c r="CG692" i="25"/>
  <c r="CF692" i="25"/>
  <c r="CE692" i="25"/>
  <c r="CD692" i="25"/>
  <c r="CC692" i="25"/>
  <c r="CG691" i="25"/>
  <c r="CF691" i="25"/>
  <c r="CE691" i="25"/>
  <c r="CD691" i="25"/>
  <c r="CC691" i="25"/>
  <c r="CG690" i="25"/>
  <c r="CF690" i="25"/>
  <c r="CE690" i="25"/>
  <c r="CD690" i="25"/>
  <c r="CC690" i="25"/>
  <c r="CG689" i="25"/>
  <c r="CF689" i="25"/>
  <c r="CE689" i="25"/>
  <c r="CD689" i="25"/>
  <c r="CC689" i="25"/>
  <c r="CG688" i="25"/>
  <c r="CF688" i="25"/>
  <c r="CE688" i="25"/>
  <c r="CD688" i="25"/>
  <c r="CC688" i="25"/>
  <c r="CG687" i="25"/>
  <c r="CF687" i="25"/>
  <c r="CE687" i="25"/>
  <c r="CD687" i="25"/>
  <c r="CC687" i="25"/>
  <c r="CG686" i="25"/>
  <c r="CF686" i="25"/>
  <c r="CE686" i="25"/>
  <c r="CD686" i="25"/>
  <c r="CC686" i="25"/>
  <c r="CG685" i="25"/>
  <c r="CF685" i="25"/>
  <c r="CE685" i="25"/>
  <c r="CD685" i="25"/>
  <c r="CC685" i="25"/>
  <c r="CG684" i="25"/>
  <c r="CF684" i="25"/>
  <c r="CE684" i="25"/>
  <c r="CD684" i="25"/>
  <c r="CC684" i="25"/>
  <c r="CG683" i="25"/>
  <c r="CF683" i="25"/>
  <c r="CE683" i="25"/>
  <c r="CD683" i="25"/>
  <c r="CC683" i="25"/>
  <c r="CG682" i="25"/>
  <c r="CF682" i="25"/>
  <c r="CE682" i="25"/>
  <c r="CD682" i="25"/>
  <c r="CC682" i="25"/>
  <c r="CG681" i="25"/>
  <c r="CF681" i="25"/>
  <c r="CE681" i="25"/>
  <c r="CD681" i="25"/>
  <c r="CC681" i="25"/>
  <c r="CG680" i="25"/>
  <c r="CF680" i="25"/>
  <c r="CE680" i="25"/>
  <c r="CD680" i="25"/>
  <c r="CC680" i="25"/>
  <c r="CG671" i="25"/>
  <c r="CF671" i="25"/>
  <c r="CE671" i="25"/>
  <c r="CD671" i="25"/>
  <c r="CC671" i="25"/>
  <c r="CG670" i="25"/>
  <c r="CF670" i="25"/>
  <c r="CE670" i="25"/>
  <c r="CD670" i="25"/>
  <c r="CC670" i="25"/>
  <c r="CH669" i="25"/>
  <c r="CG669" i="25"/>
  <c r="CF669" i="25"/>
  <c r="CE669" i="25"/>
  <c r="CD669" i="25"/>
  <c r="CC669" i="25"/>
  <c r="CG668" i="25"/>
  <c r="CF668" i="25"/>
  <c r="CE668" i="25"/>
  <c r="CD668" i="25"/>
  <c r="CC668" i="25"/>
  <c r="CG667" i="25"/>
  <c r="CF667" i="25"/>
  <c r="CE667" i="25"/>
  <c r="CD667" i="25"/>
  <c r="CC667" i="25"/>
  <c r="CG666" i="25"/>
  <c r="CF666" i="25"/>
  <c r="CE666" i="25"/>
  <c r="CD666" i="25"/>
  <c r="CC666" i="25"/>
  <c r="CG665" i="25"/>
  <c r="CF665" i="25"/>
  <c r="CE665" i="25"/>
  <c r="CD665" i="25"/>
  <c r="CC665" i="25"/>
  <c r="CG664" i="25"/>
  <c r="CF664" i="25"/>
  <c r="CE664" i="25"/>
  <c r="CD664" i="25"/>
  <c r="CC664" i="25"/>
  <c r="CG663" i="25"/>
  <c r="CF663" i="25"/>
  <c r="CE663" i="25"/>
  <c r="CD663" i="25"/>
  <c r="CC663" i="25"/>
  <c r="CG662" i="25"/>
  <c r="CF662" i="25"/>
  <c r="CE662" i="25"/>
  <c r="CD662" i="25"/>
  <c r="CC662" i="25"/>
  <c r="CG661" i="25"/>
  <c r="CF661" i="25"/>
  <c r="CE661" i="25"/>
  <c r="CD661" i="25"/>
  <c r="CC661" i="25"/>
  <c r="CG660" i="25"/>
  <c r="CF660" i="25"/>
  <c r="CE660" i="25"/>
  <c r="CD660" i="25"/>
  <c r="CC660" i="25"/>
  <c r="CG659" i="25"/>
  <c r="CF659" i="25"/>
  <c r="CE659" i="25"/>
  <c r="CD659" i="25"/>
  <c r="CC659" i="25"/>
  <c r="CG658" i="25"/>
  <c r="CF658" i="25"/>
  <c r="CE658" i="25"/>
  <c r="CD658" i="25"/>
  <c r="CC658" i="25"/>
  <c r="CG657" i="25"/>
  <c r="CF657" i="25"/>
  <c r="CE657" i="25"/>
  <c r="CD657" i="25"/>
  <c r="CC657" i="25"/>
  <c r="CG656" i="25"/>
  <c r="CF656" i="25"/>
  <c r="CE656" i="25"/>
  <c r="CD656" i="25"/>
  <c r="CC656" i="25"/>
  <c r="CG655" i="25"/>
  <c r="CF655" i="25"/>
  <c r="CE655" i="25"/>
  <c r="CD655" i="25"/>
  <c r="CC655" i="25"/>
  <c r="CG654" i="25"/>
  <c r="CF654" i="25"/>
  <c r="CE654" i="25"/>
  <c r="CD654" i="25"/>
  <c r="CC654" i="25"/>
  <c r="CG653" i="25"/>
  <c r="CF653" i="25"/>
  <c r="CE653" i="25"/>
  <c r="CD653" i="25"/>
  <c r="CC653" i="25"/>
  <c r="CG652" i="25"/>
  <c r="CF652" i="25"/>
  <c r="CE652" i="25"/>
  <c r="CD652" i="25"/>
  <c r="CC652" i="25"/>
  <c r="CG651" i="25"/>
  <c r="CF651" i="25"/>
  <c r="CE651" i="25"/>
  <c r="CD651" i="25"/>
  <c r="CC651" i="25"/>
  <c r="CG650" i="25"/>
  <c r="CF650" i="25"/>
  <c r="CE650" i="25"/>
  <c r="CD650" i="25"/>
  <c r="CC650" i="25"/>
  <c r="CG649" i="25"/>
  <c r="CF649" i="25"/>
  <c r="CE649" i="25"/>
  <c r="CD649" i="25"/>
  <c r="CC649" i="25"/>
  <c r="CG648" i="25"/>
  <c r="CF648" i="25"/>
  <c r="CE648" i="25"/>
  <c r="CD648" i="25"/>
  <c r="CC648" i="25"/>
  <c r="CG647" i="25"/>
  <c r="CF647" i="25"/>
  <c r="CE647" i="25"/>
  <c r="CD647" i="25"/>
  <c r="CC647" i="25"/>
  <c r="CG646" i="25"/>
  <c r="CF646" i="25"/>
  <c r="CE646" i="25"/>
  <c r="CD646" i="25"/>
  <c r="CC646" i="25"/>
  <c r="CG645" i="25"/>
  <c r="CF645" i="25"/>
  <c r="CE645" i="25"/>
  <c r="CD645" i="25"/>
  <c r="CC645" i="25"/>
  <c r="CG644" i="25"/>
  <c r="CF644" i="25"/>
  <c r="CE644" i="25"/>
  <c r="CD644" i="25"/>
  <c r="CC644" i="25"/>
  <c r="CG643" i="25"/>
  <c r="CF643" i="25"/>
  <c r="CE643" i="25"/>
  <c r="CD643" i="25"/>
  <c r="CC643" i="25"/>
  <c r="CG642" i="25"/>
  <c r="CF642" i="25"/>
  <c r="CE642" i="25"/>
  <c r="CD642" i="25"/>
  <c r="CC642" i="25"/>
  <c r="CG641" i="25"/>
  <c r="CF641" i="25"/>
  <c r="CE641" i="25"/>
  <c r="CD641" i="25"/>
  <c r="CC641" i="25"/>
  <c r="CG640" i="25"/>
  <c r="CF640" i="25"/>
  <c r="CE640" i="25"/>
  <c r="CD640" i="25"/>
  <c r="CC640" i="25"/>
  <c r="CG639" i="25"/>
  <c r="CF639" i="25"/>
  <c r="CE639" i="25"/>
  <c r="CD639" i="25"/>
  <c r="CC639" i="25"/>
  <c r="CG638" i="25"/>
  <c r="CF638" i="25"/>
  <c r="CE638" i="25"/>
  <c r="CD638" i="25"/>
  <c r="CC638" i="25"/>
  <c r="CG630" i="25"/>
  <c r="CF630" i="25"/>
  <c r="CE630" i="25"/>
  <c r="CD630" i="25"/>
  <c r="CC630" i="25"/>
  <c r="CG629" i="25"/>
  <c r="CF629" i="25"/>
  <c r="CE629" i="25"/>
  <c r="CD629" i="25"/>
  <c r="CC629" i="25"/>
  <c r="CH628" i="25"/>
  <c r="CG628" i="25"/>
  <c r="CF628" i="25"/>
  <c r="CE628" i="25"/>
  <c r="CD628" i="25"/>
  <c r="CC628" i="25"/>
  <c r="CG627" i="25"/>
  <c r="CF627" i="25"/>
  <c r="CE627" i="25"/>
  <c r="CD627" i="25"/>
  <c r="CC627" i="25"/>
  <c r="CG626" i="25"/>
  <c r="CF626" i="25"/>
  <c r="CE626" i="25"/>
  <c r="CD626" i="25"/>
  <c r="CC626" i="25"/>
  <c r="CG625" i="25"/>
  <c r="CF625" i="25"/>
  <c r="CE625" i="25"/>
  <c r="CD625" i="25"/>
  <c r="CC625" i="25"/>
  <c r="CG624" i="25"/>
  <c r="CF624" i="25"/>
  <c r="CE624" i="25"/>
  <c r="CD624" i="25"/>
  <c r="CC624" i="25"/>
  <c r="CG623" i="25"/>
  <c r="CF623" i="25"/>
  <c r="CE623" i="25"/>
  <c r="CD623" i="25"/>
  <c r="CC623" i="25"/>
  <c r="CG622" i="25"/>
  <c r="CF622" i="25"/>
  <c r="CE622" i="25"/>
  <c r="CD622" i="25"/>
  <c r="CC622" i="25"/>
  <c r="CG621" i="25"/>
  <c r="CF621" i="25"/>
  <c r="CE621" i="25"/>
  <c r="CD621" i="25"/>
  <c r="CC621" i="25"/>
  <c r="CG620" i="25"/>
  <c r="CF620" i="25"/>
  <c r="CE620" i="25"/>
  <c r="CD620" i="25"/>
  <c r="CC620" i="25"/>
  <c r="CG619" i="25"/>
  <c r="CF619" i="25"/>
  <c r="CE619" i="25"/>
  <c r="CD619" i="25"/>
  <c r="CC619" i="25"/>
  <c r="CG618" i="25"/>
  <c r="CF618" i="25"/>
  <c r="CE618" i="25"/>
  <c r="CD618" i="25"/>
  <c r="CC618" i="25"/>
  <c r="CG617" i="25"/>
  <c r="CF617" i="25"/>
  <c r="CE617" i="25"/>
  <c r="CD617" i="25"/>
  <c r="CC617" i="25"/>
  <c r="CG616" i="25"/>
  <c r="CF616" i="25"/>
  <c r="CE616" i="25"/>
  <c r="CD616" i="25"/>
  <c r="CC616" i="25"/>
  <c r="CG615" i="25"/>
  <c r="CF615" i="25"/>
  <c r="CE615" i="25"/>
  <c r="CD615" i="25"/>
  <c r="CC615" i="25"/>
  <c r="CG614" i="25"/>
  <c r="CF614" i="25"/>
  <c r="CE614" i="25"/>
  <c r="CD614" i="25"/>
  <c r="CC614" i="25"/>
  <c r="CG613" i="25"/>
  <c r="CF613" i="25"/>
  <c r="CE613" i="25"/>
  <c r="CD613" i="25"/>
  <c r="CC613" i="25"/>
  <c r="CG612" i="25"/>
  <c r="CF612" i="25"/>
  <c r="CE612" i="25"/>
  <c r="CD612" i="25"/>
  <c r="CC612" i="25"/>
  <c r="CG611" i="25"/>
  <c r="CF611" i="25"/>
  <c r="CE611" i="25"/>
  <c r="CD611" i="25"/>
  <c r="CC611" i="25"/>
  <c r="CG610" i="25"/>
  <c r="CF610" i="25"/>
  <c r="CE610" i="25"/>
  <c r="CD610" i="25"/>
  <c r="CC610" i="25"/>
  <c r="CG609" i="25"/>
  <c r="CF609" i="25"/>
  <c r="CE609" i="25"/>
  <c r="CD609" i="25"/>
  <c r="CC609" i="25"/>
  <c r="CG608" i="25"/>
  <c r="CF608" i="25"/>
  <c r="CE608" i="25"/>
  <c r="CD608" i="25"/>
  <c r="CC608" i="25"/>
  <c r="CG607" i="25"/>
  <c r="CF607" i="25"/>
  <c r="CE607" i="25"/>
  <c r="CD607" i="25"/>
  <c r="CC607" i="25"/>
  <c r="CG606" i="25"/>
  <c r="CF606" i="25"/>
  <c r="CE606" i="25"/>
  <c r="CD606" i="25"/>
  <c r="CC606" i="25"/>
  <c r="CG605" i="25"/>
  <c r="CF605" i="25"/>
  <c r="CE605" i="25"/>
  <c r="CD605" i="25"/>
  <c r="CC605" i="25"/>
  <c r="CG604" i="25"/>
  <c r="CF604" i="25"/>
  <c r="CE604" i="25"/>
  <c r="CD604" i="25"/>
  <c r="CC604" i="25"/>
  <c r="CG603" i="25"/>
  <c r="CF603" i="25"/>
  <c r="CE603" i="25"/>
  <c r="CD603" i="25"/>
  <c r="CC603" i="25"/>
  <c r="CG602" i="25"/>
  <c r="CF602" i="25"/>
  <c r="CE602" i="25"/>
  <c r="CD602" i="25"/>
  <c r="CC602" i="25"/>
  <c r="CG601" i="25"/>
  <c r="CF601" i="25"/>
  <c r="CE601" i="25"/>
  <c r="CD601" i="25"/>
  <c r="CC601" i="25"/>
  <c r="CG600" i="25"/>
  <c r="CF600" i="25"/>
  <c r="CE600" i="25"/>
  <c r="CD600" i="25"/>
  <c r="CC600" i="25"/>
  <c r="CG599" i="25"/>
  <c r="CF599" i="25"/>
  <c r="CE599" i="25"/>
  <c r="CD599" i="25"/>
  <c r="CC599" i="25"/>
  <c r="CG598" i="25"/>
  <c r="CF598" i="25"/>
  <c r="CE598" i="25"/>
  <c r="CD598" i="25"/>
  <c r="CC598" i="25"/>
  <c r="CG597" i="25"/>
  <c r="CF597" i="25"/>
  <c r="CE597" i="25"/>
  <c r="CD597" i="25"/>
  <c r="CC597" i="25"/>
  <c r="CG588" i="25"/>
  <c r="CF588" i="25"/>
  <c r="CE588" i="25"/>
  <c r="CD588" i="25"/>
  <c r="CC588" i="25"/>
  <c r="CG587" i="25"/>
  <c r="CF587" i="25"/>
  <c r="CE587" i="25"/>
  <c r="CD587" i="25"/>
  <c r="CC587" i="25"/>
  <c r="CH586" i="25"/>
  <c r="CG586" i="25"/>
  <c r="CF586" i="25"/>
  <c r="CE586" i="25"/>
  <c r="CD586" i="25"/>
  <c r="CC586" i="25"/>
  <c r="CG585" i="25"/>
  <c r="CF585" i="25"/>
  <c r="CE585" i="25"/>
  <c r="CD585" i="25"/>
  <c r="CC585" i="25"/>
  <c r="CG584" i="25"/>
  <c r="CF584" i="25"/>
  <c r="CE584" i="25"/>
  <c r="CD584" i="25"/>
  <c r="CC584" i="25"/>
  <c r="CG583" i="25"/>
  <c r="CF583" i="25"/>
  <c r="CE583" i="25"/>
  <c r="CD583" i="25"/>
  <c r="CC583" i="25"/>
  <c r="CG582" i="25"/>
  <c r="CF582" i="25"/>
  <c r="CE582" i="25"/>
  <c r="CD582" i="25"/>
  <c r="CC582" i="25"/>
  <c r="CG581" i="25"/>
  <c r="CF581" i="25"/>
  <c r="CE581" i="25"/>
  <c r="CD581" i="25"/>
  <c r="CC581" i="25"/>
  <c r="CG580" i="25"/>
  <c r="CF580" i="25"/>
  <c r="CE580" i="25"/>
  <c r="CD580" i="25"/>
  <c r="CC580" i="25"/>
  <c r="CG579" i="25"/>
  <c r="CF579" i="25"/>
  <c r="CE579" i="25"/>
  <c r="CD579" i="25"/>
  <c r="CC579" i="25"/>
  <c r="CG578" i="25"/>
  <c r="CF578" i="25"/>
  <c r="CE578" i="25"/>
  <c r="CD578" i="25"/>
  <c r="CC578" i="25"/>
  <c r="CG577" i="25"/>
  <c r="CF577" i="25"/>
  <c r="CE577" i="25"/>
  <c r="CD577" i="25"/>
  <c r="CC577" i="25"/>
  <c r="CG576" i="25"/>
  <c r="CF576" i="25"/>
  <c r="CE576" i="25"/>
  <c r="CD576" i="25"/>
  <c r="CC576" i="25"/>
  <c r="CG575" i="25"/>
  <c r="CF575" i="25"/>
  <c r="CE575" i="25"/>
  <c r="CD575" i="25"/>
  <c r="CC575" i="25"/>
  <c r="CG574" i="25"/>
  <c r="CF574" i="25"/>
  <c r="CE574" i="25"/>
  <c r="CD574" i="25"/>
  <c r="CC574" i="25"/>
  <c r="CG573" i="25"/>
  <c r="CF573" i="25"/>
  <c r="CE573" i="25"/>
  <c r="CD573" i="25"/>
  <c r="CC573" i="25"/>
  <c r="CG572" i="25"/>
  <c r="CF572" i="25"/>
  <c r="CE572" i="25"/>
  <c r="CD572" i="25"/>
  <c r="CC572" i="25"/>
  <c r="CG571" i="25"/>
  <c r="CF571" i="25"/>
  <c r="CE571" i="25"/>
  <c r="CD571" i="25"/>
  <c r="CC571" i="25"/>
  <c r="CG570" i="25"/>
  <c r="CF570" i="25"/>
  <c r="CE570" i="25"/>
  <c r="CD570" i="25"/>
  <c r="CC570" i="25"/>
  <c r="CG569" i="25"/>
  <c r="CF569" i="25"/>
  <c r="CE569" i="25"/>
  <c r="CD569" i="25"/>
  <c r="CC569" i="25"/>
  <c r="CG568" i="25"/>
  <c r="CF568" i="25"/>
  <c r="CE568" i="25"/>
  <c r="CD568" i="25"/>
  <c r="CC568" i="25"/>
  <c r="CG567" i="25"/>
  <c r="CF567" i="25"/>
  <c r="CE567" i="25"/>
  <c r="CD567" i="25"/>
  <c r="CC567" i="25"/>
  <c r="CG566" i="25"/>
  <c r="CF566" i="25"/>
  <c r="CE566" i="25"/>
  <c r="CD566" i="25"/>
  <c r="CC566" i="25"/>
  <c r="CG565" i="25"/>
  <c r="CF565" i="25"/>
  <c r="CE565" i="25"/>
  <c r="CD565" i="25"/>
  <c r="CC565" i="25"/>
  <c r="CG564" i="25"/>
  <c r="CF564" i="25"/>
  <c r="CE564" i="25"/>
  <c r="CD564" i="25"/>
  <c r="CC564" i="25"/>
  <c r="CG563" i="25"/>
  <c r="CF563" i="25"/>
  <c r="CE563" i="25"/>
  <c r="CD563" i="25"/>
  <c r="CC563" i="25"/>
  <c r="CG562" i="25"/>
  <c r="CF562" i="25"/>
  <c r="CE562" i="25"/>
  <c r="CD562" i="25"/>
  <c r="CC562" i="25"/>
  <c r="CG561" i="25"/>
  <c r="CF561" i="25"/>
  <c r="CE561" i="25"/>
  <c r="CD561" i="25"/>
  <c r="CC561" i="25"/>
  <c r="CG560" i="25"/>
  <c r="CF560" i="25"/>
  <c r="CE560" i="25"/>
  <c r="CD560" i="25"/>
  <c r="CC560" i="25"/>
  <c r="CG559" i="25"/>
  <c r="CF559" i="25"/>
  <c r="CE559" i="25"/>
  <c r="CD559" i="25"/>
  <c r="CC559" i="25"/>
  <c r="CG558" i="25"/>
  <c r="CF558" i="25"/>
  <c r="CE558" i="25"/>
  <c r="CD558" i="25"/>
  <c r="CC558" i="25"/>
  <c r="CG557" i="25"/>
  <c r="CF557" i="25"/>
  <c r="CE557" i="25"/>
  <c r="CD557" i="25"/>
  <c r="CC557" i="25"/>
  <c r="CG556" i="25"/>
  <c r="CF556" i="25"/>
  <c r="CE556" i="25"/>
  <c r="CD556" i="25"/>
  <c r="CC556" i="25"/>
  <c r="CG555" i="25"/>
  <c r="CF555" i="25"/>
  <c r="CE555" i="25"/>
  <c r="CD555" i="25"/>
  <c r="CC555" i="25"/>
  <c r="CG547" i="25"/>
  <c r="CF547" i="25"/>
  <c r="CE547" i="25"/>
  <c r="CD547" i="25"/>
  <c r="CC547" i="25"/>
  <c r="CG546" i="25"/>
  <c r="CF546" i="25"/>
  <c r="CE546" i="25"/>
  <c r="CD546" i="25"/>
  <c r="CC546" i="25"/>
  <c r="CH545" i="25"/>
  <c r="CG545" i="25"/>
  <c r="CF545" i="25"/>
  <c r="CE545" i="25"/>
  <c r="CD545" i="25"/>
  <c r="CC545" i="25"/>
  <c r="CG544" i="25"/>
  <c r="CF544" i="25"/>
  <c r="CE544" i="25"/>
  <c r="CD544" i="25"/>
  <c r="CC544" i="25"/>
  <c r="CG543" i="25"/>
  <c r="CF543" i="25"/>
  <c r="CE543" i="25"/>
  <c r="CD543" i="25"/>
  <c r="CC543" i="25"/>
  <c r="CG542" i="25"/>
  <c r="CF542" i="25"/>
  <c r="CE542" i="25"/>
  <c r="CD542" i="25"/>
  <c r="CC542" i="25"/>
  <c r="CG541" i="25"/>
  <c r="CF541" i="25"/>
  <c r="CE541" i="25"/>
  <c r="CD541" i="25"/>
  <c r="CC541" i="25"/>
  <c r="CG540" i="25"/>
  <c r="CF540" i="25"/>
  <c r="CE540" i="25"/>
  <c r="CD540" i="25"/>
  <c r="CC540" i="25"/>
  <c r="CG539" i="25"/>
  <c r="CF539" i="25"/>
  <c r="CE539" i="25"/>
  <c r="CD539" i="25"/>
  <c r="CC539" i="25"/>
  <c r="CG538" i="25"/>
  <c r="CF538" i="25"/>
  <c r="CE538" i="25"/>
  <c r="CD538" i="25"/>
  <c r="CC538" i="25"/>
  <c r="CG537" i="25"/>
  <c r="CF537" i="25"/>
  <c r="CE537" i="25"/>
  <c r="CD537" i="25"/>
  <c r="CC537" i="25"/>
  <c r="CG536" i="25"/>
  <c r="CF536" i="25"/>
  <c r="CE536" i="25"/>
  <c r="CD536" i="25"/>
  <c r="CC536" i="25"/>
  <c r="CG535" i="25"/>
  <c r="CF535" i="25"/>
  <c r="CE535" i="25"/>
  <c r="CD535" i="25"/>
  <c r="CC535" i="25"/>
  <c r="CG534" i="25"/>
  <c r="CF534" i="25"/>
  <c r="CE534" i="25"/>
  <c r="CD534" i="25"/>
  <c r="CC534" i="25"/>
  <c r="CG533" i="25"/>
  <c r="CF533" i="25"/>
  <c r="CE533" i="25"/>
  <c r="CD533" i="25"/>
  <c r="CC533" i="25"/>
  <c r="CG532" i="25"/>
  <c r="CF532" i="25"/>
  <c r="CE532" i="25"/>
  <c r="CD532" i="25"/>
  <c r="CC532" i="25"/>
  <c r="CG531" i="25"/>
  <c r="CF531" i="25"/>
  <c r="CE531" i="25"/>
  <c r="CD531" i="25"/>
  <c r="CC531" i="25"/>
  <c r="CG530" i="25"/>
  <c r="CF530" i="25"/>
  <c r="CE530" i="25"/>
  <c r="CD530" i="25"/>
  <c r="CC530" i="25"/>
  <c r="CG529" i="25"/>
  <c r="CF529" i="25"/>
  <c r="CE529" i="25"/>
  <c r="CD529" i="25"/>
  <c r="CC529" i="25"/>
  <c r="CG528" i="25"/>
  <c r="CF528" i="25"/>
  <c r="CE528" i="25"/>
  <c r="CD528" i="25"/>
  <c r="CC528" i="25"/>
  <c r="CG527" i="25"/>
  <c r="CF527" i="25"/>
  <c r="CE527" i="25"/>
  <c r="CD527" i="25"/>
  <c r="CC527" i="25"/>
  <c r="CG526" i="25"/>
  <c r="CF526" i="25"/>
  <c r="CE526" i="25"/>
  <c r="CD526" i="25"/>
  <c r="CC526" i="25"/>
  <c r="CG525" i="25"/>
  <c r="CF525" i="25"/>
  <c r="CE525" i="25"/>
  <c r="CD525" i="25"/>
  <c r="CC525" i="25"/>
  <c r="CG524" i="25"/>
  <c r="CF524" i="25"/>
  <c r="CE524" i="25"/>
  <c r="CD524" i="25"/>
  <c r="CC524" i="25"/>
  <c r="CG523" i="25"/>
  <c r="CF523" i="25"/>
  <c r="CE523" i="25"/>
  <c r="CD523" i="25"/>
  <c r="CC523" i="25"/>
  <c r="CG522" i="25"/>
  <c r="CF522" i="25"/>
  <c r="CE522" i="25"/>
  <c r="CD522" i="25"/>
  <c r="CC522" i="25"/>
  <c r="CG521" i="25"/>
  <c r="CF521" i="25"/>
  <c r="CE521" i="25"/>
  <c r="CD521" i="25"/>
  <c r="CC521" i="25"/>
  <c r="CG520" i="25"/>
  <c r="CF520" i="25"/>
  <c r="CE520" i="25"/>
  <c r="CD520" i="25"/>
  <c r="CC520" i="25"/>
  <c r="CG519" i="25"/>
  <c r="CF519" i="25"/>
  <c r="CE519" i="25"/>
  <c r="CD519" i="25"/>
  <c r="CC519" i="25"/>
  <c r="CG518" i="25"/>
  <c r="CF518" i="25"/>
  <c r="CE518" i="25"/>
  <c r="CD518" i="25"/>
  <c r="CC518" i="25"/>
  <c r="CG517" i="25"/>
  <c r="CF517" i="25"/>
  <c r="CE517" i="25"/>
  <c r="CD517" i="25"/>
  <c r="CC517" i="25"/>
  <c r="CG516" i="25"/>
  <c r="CF516" i="25"/>
  <c r="CE516" i="25"/>
  <c r="CD516" i="25"/>
  <c r="CC516" i="25"/>
  <c r="CG515" i="25"/>
  <c r="CF515" i="25"/>
  <c r="CE515" i="25"/>
  <c r="CD515" i="25"/>
  <c r="CC515" i="25"/>
  <c r="CG514" i="25"/>
  <c r="CF514" i="25"/>
  <c r="CE514" i="25"/>
  <c r="CD514" i="25"/>
  <c r="CC514" i="25"/>
  <c r="CG506" i="25"/>
  <c r="CF506" i="25"/>
  <c r="CE506" i="25"/>
  <c r="CD506" i="25"/>
  <c r="CC506" i="25"/>
  <c r="CG505" i="25"/>
  <c r="CF505" i="25"/>
  <c r="CE505" i="25"/>
  <c r="CD505" i="25"/>
  <c r="CC505" i="25"/>
  <c r="CH504" i="25"/>
  <c r="CG504" i="25"/>
  <c r="CF504" i="25"/>
  <c r="CE504" i="25"/>
  <c r="CD504" i="25"/>
  <c r="CC504" i="25"/>
  <c r="CG503" i="25"/>
  <c r="CF503" i="25"/>
  <c r="CE503" i="25"/>
  <c r="CD503" i="25"/>
  <c r="CC503" i="25"/>
  <c r="CG502" i="25"/>
  <c r="CF502" i="25"/>
  <c r="CE502" i="25"/>
  <c r="CD502" i="25"/>
  <c r="CC502" i="25"/>
  <c r="CG501" i="25"/>
  <c r="CF501" i="25"/>
  <c r="CE501" i="25"/>
  <c r="CD501" i="25"/>
  <c r="CC501" i="25"/>
  <c r="CG500" i="25"/>
  <c r="CF500" i="25"/>
  <c r="CE500" i="25"/>
  <c r="CD500" i="25"/>
  <c r="CC500" i="25"/>
  <c r="CG499" i="25"/>
  <c r="CF499" i="25"/>
  <c r="CE499" i="25"/>
  <c r="CD499" i="25"/>
  <c r="CC499" i="25"/>
  <c r="CG498" i="25"/>
  <c r="CF498" i="25"/>
  <c r="CE498" i="25"/>
  <c r="CD498" i="25"/>
  <c r="CC498" i="25"/>
  <c r="CG497" i="25"/>
  <c r="CF497" i="25"/>
  <c r="CE497" i="25"/>
  <c r="CD497" i="25"/>
  <c r="CC497" i="25"/>
  <c r="CG496" i="25"/>
  <c r="CF496" i="25"/>
  <c r="CE496" i="25"/>
  <c r="CD496" i="25"/>
  <c r="CC496" i="25"/>
  <c r="CG495" i="25"/>
  <c r="CF495" i="25"/>
  <c r="CE495" i="25"/>
  <c r="CD495" i="25"/>
  <c r="CC495" i="25"/>
  <c r="CG494" i="25"/>
  <c r="CF494" i="25"/>
  <c r="CE494" i="25"/>
  <c r="CD494" i="25"/>
  <c r="CC494" i="25"/>
  <c r="CG493" i="25"/>
  <c r="CF493" i="25"/>
  <c r="CE493" i="25"/>
  <c r="CD493" i="25"/>
  <c r="CC493" i="25"/>
  <c r="CG492" i="25"/>
  <c r="CF492" i="25"/>
  <c r="CE492" i="25"/>
  <c r="CD492" i="25"/>
  <c r="CC492" i="25"/>
  <c r="CG491" i="25"/>
  <c r="CF491" i="25"/>
  <c r="CE491" i="25"/>
  <c r="CD491" i="25"/>
  <c r="CC491" i="25"/>
  <c r="CG490" i="25"/>
  <c r="CF490" i="25"/>
  <c r="CE490" i="25"/>
  <c r="CD490" i="25"/>
  <c r="CC490" i="25"/>
  <c r="CG489" i="25"/>
  <c r="CF489" i="25"/>
  <c r="CE489" i="25"/>
  <c r="CD489" i="25"/>
  <c r="CC489" i="25"/>
  <c r="CG488" i="25"/>
  <c r="CF488" i="25"/>
  <c r="CE488" i="25"/>
  <c r="CD488" i="25"/>
  <c r="CC488" i="25"/>
  <c r="CG487" i="25"/>
  <c r="CF487" i="25"/>
  <c r="CE487" i="25"/>
  <c r="CD487" i="25"/>
  <c r="CC487" i="25"/>
  <c r="CG486" i="25"/>
  <c r="CF486" i="25"/>
  <c r="CE486" i="25"/>
  <c r="CD486" i="25"/>
  <c r="CC486" i="25"/>
  <c r="CG485" i="25"/>
  <c r="CF485" i="25"/>
  <c r="CE485" i="25"/>
  <c r="CD485" i="25"/>
  <c r="CC485" i="25"/>
  <c r="CG484" i="25"/>
  <c r="CF484" i="25"/>
  <c r="CE484" i="25"/>
  <c r="CD484" i="25"/>
  <c r="CC484" i="25"/>
  <c r="CG483" i="25"/>
  <c r="CF483" i="25"/>
  <c r="CE483" i="25"/>
  <c r="CD483" i="25"/>
  <c r="CC483" i="25"/>
  <c r="CG482" i="25"/>
  <c r="CF482" i="25"/>
  <c r="CE482" i="25"/>
  <c r="CD482" i="25"/>
  <c r="CC482" i="25"/>
  <c r="CG481" i="25"/>
  <c r="CF481" i="25"/>
  <c r="CE481" i="25"/>
  <c r="CD481" i="25"/>
  <c r="CC481" i="25"/>
  <c r="CG480" i="25"/>
  <c r="CF480" i="25"/>
  <c r="CE480" i="25"/>
  <c r="CD480" i="25"/>
  <c r="CC480" i="25"/>
  <c r="CG479" i="25"/>
  <c r="CF479" i="25"/>
  <c r="CE479" i="25"/>
  <c r="CD479" i="25"/>
  <c r="CC479" i="25"/>
  <c r="CG478" i="25"/>
  <c r="CF478" i="25"/>
  <c r="CE478" i="25"/>
  <c r="CD478" i="25"/>
  <c r="CC478" i="25"/>
  <c r="CG477" i="25"/>
  <c r="CF477" i="25"/>
  <c r="CE477" i="25"/>
  <c r="CD477" i="25"/>
  <c r="CC477" i="25"/>
  <c r="CH476" i="25"/>
  <c r="CG476" i="25"/>
  <c r="CF476" i="25"/>
  <c r="CE476" i="25"/>
  <c r="CD476" i="25"/>
  <c r="CC476" i="25"/>
  <c r="CG475" i="25"/>
  <c r="CF475" i="25"/>
  <c r="CE475" i="25"/>
  <c r="CD475" i="25"/>
  <c r="CC475" i="25"/>
  <c r="CG474" i="25"/>
  <c r="CF474" i="25"/>
  <c r="CE474" i="25"/>
  <c r="CD474" i="25"/>
  <c r="CC474" i="25"/>
  <c r="CG473" i="25"/>
  <c r="CF473" i="25"/>
  <c r="CE473" i="25"/>
  <c r="CD473" i="25"/>
  <c r="CC473" i="25"/>
  <c r="CG464" i="25"/>
  <c r="CF464" i="25"/>
  <c r="CE464" i="25"/>
  <c r="CD464" i="25"/>
  <c r="CC464" i="25"/>
  <c r="CG463" i="25"/>
  <c r="CF463" i="25"/>
  <c r="CE463" i="25"/>
  <c r="CD463" i="25"/>
  <c r="CC463" i="25"/>
  <c r="CH462" i="25"/>
  <c r="CG462" i="25"/>
  <c r="CF462" i="25"/>
  <c r="CE462" i="25"/>
  <c r="CD462" i="25"/>
  <c r="CC462" i="25"/>
  <c r="CG461" i="25"/>
  <c r="CF461" i="25"/>
  <c r="CE461" i="25"/>
  <c r="CD461" i="25"/>
  <c r="CC461" i="25"/>
  <c r="CG460" i="25"/>
  <c r="CF460" i="25"/>
  <c r="CE460" i="25"/>
  <c r="CD460" i="25"/>
  <c r="CC460" i="25"/>
  <c r="CG459" i="25"/>
  <c r="CF459" i="25"/>
  <c r="CE459" i="25"/>
  <c r="CD459" i="25"/>
  <c r="CC459" i="25"/>
  <c r="CG458" i="25"/>
  <c r="CF458" i="25"/>
  <c r="CE458" i="25"/>
  <c r="CD458" i="25"/>
  <c r="CC458" i="25"/>
  <c r="CG457" i="25"/>
  <c r="CF457" i="25"/>
  <c r="CE457" i="25"/>
  <c r="CD457" i="25"/>
  <c r="CC457" i="25"/>
  <c r="CG456" i="25"/>
  <c r="CF456" i="25"/>
  <c r="CE456" i="25"/>
  <c r="CD456" i="25"/>
  <c r="CC456" i="25"/>
  <c r="CG455" i="25"/>
  <c r="CF455" i="25"/>
  <c r="CE455" i="25"/>
  <c r="CD455" i="25"/>
  <c r="CC455" i="25"/>
  <c r="CG454" i="25"/>
  <c r="CF454" i="25"/>
  <c r="CE454" i="25"/>
  <c r="CD454" i="25"/>
  <c r="CC454" i="25"/>
  <c r="CG453" i="25"/>
  <c r="CF453" i="25"/>
  <c r="CE453" i="25"/>
  <c r="CD453" i="25"/>
  <c r="CC453" i="25"/>
  <c r="CG452" i="25"/>
  <c r="CF452" i="25"/>
  <c r="CE452" i="25"/>
  <c r="CD452" i="25"/>
  <c r="CC452" i="25"/>
  <c r="CG451" i="25"/>
  <c r="CF451" i="25"/>
  <c r="CE451" i="25"/>
  <c r="CD451" i="25"/>
  <c r="CC451" i="25"/>
  <c r="CG450" i="25"/>
  <c r="CF450" i="25"/>
  <c r="CE450" i="25"/>
  <c r="CD450" i="25"/>
  <c r="CC450" i="25"/>
  <c r="CG449" i="25"/>
  <c r="CF449" i="25"/>
  <c r="CE449" i="25"/>
  <c r="CD449" i="25"/>
  <c r="CC449" i="25"/>
  <c r="CG448" i="25"/>
  <c r="CF448" i="25"/>
  <c r="CE448" i="25"/>
  <c r="CD448" i="25"/>
  <c r="CC448" i="25"/>
  <c r="CG447" i="25"/>
  <c r="CF447" i="25"/>
  <c r="CE447" i="25"/>
  <c r="CD447" i="25"/>
  <c r="CC447" i="25"/>
  <c r="CG446" i="25"/>
  <c r="CF446" i="25"/>
  <c r="CE446" i="25"/>
  <c r="CD446" i="25"/>
  <c r="CC446" i="25"/>
  <c r="CG445" i="25"/>
  <c r="CF445" i="25"/>
  <c r="CE445" i="25"/>
  <c r="CD445" i="25"/>
  <c r="CC445" i="25"/>
  <c r="CG444" i="25"/>
  <c r="CF444" i="25"/>
  <c r="CE444" i="25"/>
  <c r="CD444" i="25"/>
  <c r="CC444" i="25"/>
  <c r="CG443" i="25"/>
  <c r="CF443" i="25"/>
  <c r="CE443" i="25"/>
  <c r="CD443" i="25"/>
  <c r="CC443" i="25"/>
  <c r="CG442" i="25"/>
  <c r="CF442" i="25"/>
  <c r="CE442" i="25"/>
  <c r="CD442" i="25"/>
  <c r="CC442" i="25"/>
  <c r="CG441" i="25"/>
  <c r="CF441" i="25"/>
  <c r="CE441" i="25"/>
  <c r="CD441" i="25"/>
  <c r="CC441" i="25"/>
  <c r="CG440" i="25"/>
  <c r="CF440" i="25"/>
  <c r="CE440" i="25"/>
  <c r="CD440" i="25"/>
  <c r="CC440" i="25"/>
  <c r="CG439" i="25"/>
  <c r="CF439" i="25"/>
  <c r="CE439" i="25"/>
  <c r="CD439" i="25"/>
  <c r="CC439" i="25"/>
  <c r="CG438" i="25"/>
  <c r="CF438" i="25"/>
  <c r="CE438" i="25"/>
  <c r="CD438" i="25"/>
  <c r="CC438" i="25"/>
  <c r="CG437" i="25"/>
  <c r="CF437" i="25"/>
  <c r="CE437" i="25"/>
  <c r="CD437" i="25"/>
  <c r="CC437" i="25"/>
  <c r="CG436" i="25"/>
  <c r="CF436" i="25"/>
  <c r="CE436" i="25"/>
  <c r="CD436" i="25"/>
  <c r="CC436" i="25"/>
  <c r="CG435" i="25"/>
  <c r="CF435" i="25"/>
  <c r="CE435" i="25"/>
  <c r="CD435" i="25"/>
  <c r="CC435" i="25"/>
  <c r="CH434" i="25"/>
  <c r="CG434" i="25"/>
  <c r="CF434" i="25"/>
  <c r="CE434" i="25"/>
  <c r="CD434" i="25"/>
  <c r="CC434" i="25"/>
  <c r="CG433" i="25"/>
  <c r="CF433" i="25"/>
  <c r="CE433" i="25"/>
  <c r="CD433" i="25"/>
  <c r="CC433" i="25"/>
  <c r="CG432" i="25"/>
  <c r="CF432" i="25"/>
  <c r="CE432" i="25"/>
  <c r="CD432" i="25"/>
  <c r="CC432" i="25"/>
  <c r="CG431" i="25"/>
  <c r="CF431" i="25"/>
  <c r="CE431" i="25"/>
  <c r="CD431" i="25"/>
  <c r="CC431" i="25"/>
  <c r="CG422" i="25"/>
  <c r="CF422" i="25"/>
  <c r="CE422" i="25"/>
  <c r="CD422" i="25"/>
  <c r="CC422" i="25"/>
  <c r="CG421" i="25"/>
  <c r="CF421" i="25"/>
  <c r="CE421" i="25"/>
  <c r="CD421" i="25"/>
  <c r="CC421" i="25"/>
  <c r="CH420" i="25"/>
  <c r="CG420" i="25"/>
  <c r="CF420" i="25"/>
  <c r="CE420" i="25"/>
  <c r="CD420" i="25"/>
  <c r="CC420" i="25"/>
  <c r="CG419" i="25"/>
  <c r="CF419" i="25"/>
  <c r="CE419" i="25"/>
  <c r="CD419" i="25"/>
  <c r="CC419" i="25"/>
  <c r="CG418" i="25"/>
  <c r="CF418" i="25"/>
  <c r="CE418" i="25"/>
  <c r="CD418" i="25"/>
  <c r="CC418" i="25"/>
  <c r="CG417" i="25"/>
  <c r="CF417" i="25"/>
  <c r="CE417" i="25"/>
  <c r="CD417" i="25"/>
  <c r="CC417" i="25"/>
  <c r="CG416" i="25"/>
  <c r="CF416" i="25"/>
  <c r="CE416" i="25"/>
  <c r="CD416" i="25"/>
  <c r="CC416" i="25"/>
  <c r="CG415" i="25"/>
  <c r="CF415" i="25"/>
  <c r="CE415" i="25"/>
  <c r="CD415" i="25"/>
  <c r="CC415" i="25"/>
  <c r="CG414" i="25"/>
  <c r="CF414" i="25"/>
  <c r="CE414" i="25"/>
  <c r="CD414" i="25"/>
  <c r="CC414" i="25"/>
  <c r="CG413" i="25"/>
  <c r="CF413" i="25"/>
  <c r="CE413" i="25"/>
  <c r="CD413" i="25"/>
  <c r="CC413" i="25"/>
  <c r="CG412" i="25"/>
  <c r="CF412" i="25"/>
  <c r="CE412" i="25"/>
  <c r="CD412" i="25"/>
  <c r="CC412" i="25"/>
  <c r="CG411" i="25"/>
  <c r="CF411" i="25"/>
  <c r="CE411" i="25"/>
  <c r="CD411" i="25"/>
  <c r="CC411" i="25"/>
  <c r="CG410" i="25"/>
  <c r="CF410" i="25"/>
  <c r="CE410" i="25"/>
  <c r="CD410" i="25"/>
  <c r="CC410" i="25"/>
  <c r="CG409" i="25"/>
  <c r="CF409" i="25"/>
  <c r="CE409" i="25"/>
  <c r="CD409" i="25"/>
  <c r="CC409" i="25"/>
  <c r="CG408" i="25"/>
  <c r="CF408" i="25"/>
  <c r="CE408" i="25"/>
  <c r="CD408" i="25"/>
  <c r="CC408" i="25"/>
  <c r="CG407" i="25"/>
  <c r="CF407" i="25"/>
  <c r="CE407" i="25"/>
  <c r="CD407" i="25"/>
  <c r="CC407" i="25"/>
  <c r="CG406" i="25"/>
  <c r="CF406" i="25"/>
  <c r="CE406" i="25"/>
  <c r="CD406" i="25"/>
  <c r="CC406" i="25"/>
  <c r="CG405" i="25"/>
  <c r="CF405" i="25"/>
  <c r="CE405" i="25"/>
  <c r="CD405" i="25"/>
  <c r="CC405" i="25"/>
  <c r="CG404" i="25"/>
  <c r="CF404" i="25"/>
  <c r="CE404" i="25"/>
  <c r="CD404" i="25"/>
  <c r="CC404" i="25"/>
  <c r="CG403" i="25"/>
  <c r="CF403" i="25"/>
  <c r="CE403" i="25"/>
  <c r="CD403" i="25"/>
  <c r="CC403" i="25"/>
  <c r="CG402" i="25"/>
  <c r="CF402" i="25"/>
  <c r="CE402" i="25"/>
  <c r="CD402" i="25"/>
  <c r="CC402" i="25"/>
  <c r="CG401" i="25"/>
  <c r="CF401" i="25"/>
  <c r="CE401" i="25"/>
  <c r="CD401" i="25"/>
  <c r="CC401" i="25"/>
  <c r="CG400" i="25"/>
  <c r="CF400" i="25"/>
  <c r="CE400" i="25"/>
  <c r="CD400" i="25"/>
  <c r="CC400" i="25"/>
  <c r="CG399" i="25"/>
  <c r="CF399" i="25"/>
  <c r="CE399" i="25"/>
  <c r="CD399" i="25"/>
  <c r="CC399" i="25"/>
  <c r="CG398" i="25"/>
  <c r="CF398" i="25"/>
  <c r="CE398" i="25"/>
  <c r="CD398" i="25"/>
  <c r="CC398" i="25"/>
  <c r="CG397" i="25"/>
  <c r="CF397" i="25"/>
  <c r="CE397" i="25"/>
  <c r="CD397" i="25"/>
  <c r="CC397" i="25"/>
  <c r="CG396" i="25"/>
  <c r="CF396" i="25"/>
  <c r="CE396" i="25"/>
  <c r="CD396" i="25"/>
  <c r="CC396" i="25"/>
  <c r="CG395" i="25"/>
  <c r="CF395" i="25"/>
  <c r="CE395" i="25"/>
  <c r="CD395" i="25"/>
  <c r="CC395" i="25"/>
  <c r="CG394" i="25"/>
  <c r="CF394" i="25"/>
  <c r="CE394" i="25"/>
  <c r="CD394" i="25"/>
  <c r="CC394" i="25"/>
  <c r="CG393" i="25"/>
  <c r="CF393" i="25"/>
  <c r="CE393" i="25"/>
  <c r="CD393" i="25"/>
  <c r="CC393" i="25"/>
  <c r="CH392" i="25"/>
  <c r="CG392" i="25"/>
  <c r="CF392" i="25"/>
  <c r="CE392" i="25"/>
  <c r="CD392" i="25"/>
  <c r="CC392" i="25"/>
  <c r="CG391" i="25"/>
  <c r="CF391" i="25"/>
  <c r="CE391" i="25"/>
  <c r="CD391" i="25"/>
  <c r="CC391" i="25"/>
  <c r="CG390" i="25"/>
  <c r="CF390" i="25"/>
  <c r="CE390" i="25"/>
  <c r="CD390" i="25"/>
  <c r="CC390" i="25"/>
  <c r="CG389" i="25"/>
  <c r="CF389" i="25"/>
  <c r="CE389" i="25"/>
  <c r="CD389" i="25"/>
  <c r="CC389" i="25"/>
  <c r="CG380" i="25"/>
  <c r="CF380" i="25"/>
  <c r="CE380" i="25"/>
  <c r="CD380" i="25"/>
  <c r="CC380" i="25"/>
  <c r="CG379" i="25"/>
  <c r="CF379" i="25"/>
  <c r="CE379" i="25"/>
  <c r="CD379" i="25"/>
  <c r="CC379" i="25"/>
  <c r="CH378" i="25"/>
  <c r="CG378" i="25"/>
  <c r="CF378" i="25"/>
  <c r="CE378" i="25"/>
  <c r="CD378" i="25"/>
  <c r="CC378" i="25"/>
  <c r="CG377" i="25"/>
  <c r="CF377" i="25"/>
  <c r="CE377" i="25"/>
  <c r="CD377" i="25"/>
  <c r="CC377" i="25"/>
  <c r="CG376" i="25"/>
  <c r="CF376" i="25"/>
  <c r="CE376" i="25"/>
  <c r="CD376" i="25"/>
  <c r="CC376" i="25"/>
  <c r="CG375" i="25"/>
  <c r="CF375" i="25"/>
  <c r="CE375" i="25"/>
  <c r="CD375" i="25"/>
  <c r="CC375" i="25"/>
  <c r="CG374" i="25"/>
  <c r="CF374" i="25"/>
  <c r="CE374" i="25"/>
  <c r="CD374" i="25"/>
  <c r="CC374" i="25"/>
  <c r="CG373" i="25"/>
  <c r="CF373" i="25"/>
  <c r="CE373" i="25"/>
  <c r="CD373" i="25"/>
  <c r="CC373" i="25"/>
  <c r="CG372" i="25"/>
  <c r="CF372" i="25"/>
  <c r="CE372" i="25"/>
  <c r="CD372" i="25"/>
  <c r="CC372" i="25"/>
  <c r="CG371" i="25"/>
  <c r="CF371" i="25"/>
  <c r="CE371" i="25"/>
  <c r="CD371" i="25"/>
  <c r="CC371" i="25"/>
  <c r="CG370" i="25"/>
  <c r="CF370" i="25"/>
  <c r="CE370" i="25"/>
  <c r="CD370" i="25"/>
  <c r="CC370" i="25"/>
  <c r="CG369" i="25"/>
  <c r="CF369" i="25"/>
  <c r="CE369" i="25"/>
  <c r="CD369" i="25"/>
  <c r="CC369" i="25"/>
  <c r="CG368" i="25"/>
  <c r="CF368" i="25"/>
  <c r="CE368" i="25"/>
  <c r="CD368" i="25"/>
  <c r="CC368" i="25"/>
  <c r="CG367" i="25"/>
  <c r="CF367" i="25"/>
  <c r="CE367" i="25"/>
  <c r="CD367" i="25"/>
  <c r="CC367" i="25"/>
  <c r="CG366" i="25"/>
  <c r="CF366" i="25"/>
  <c r="CE366" i="25"/>
  <c r="CD366" i="25"/>
  <c r="CC366" i="25"/>
  <c r="CG365" i="25"/>
  <c r="CF365" i="25"/>
  <c r="CE365" i="25"/>
  <c r="CD365" i="25"/>
  <c r="CC365" i="25"/>
  <c r="CG364" i="25"/>
  <c r="CF364" i="25"/>
  <c r="CE364" i="25"/>
  <c r="CD364" i="25"/>
  <c r="CC364" i="25"/>
  <c r="CG363" i="25"/>
  <c r="CF363" i="25"/>
  <c r="CE363" i="25"/>
  <c r="CD363" i="25"/>
  <c r="CC363" i="25"/>
  <c r="CG362" i="25"/>
  <c r="CF362" i="25"/>
  <c r="CE362" i="25"/>
  <c r="CD362" i="25"/>
  <c r="CC362" i="25"/>
  <c r="CG361" i="25"/>
  <c r="CF361" i="25"/>
  <c r="CE361" i="25"/>
  <c r="CD361" i="25"/>
  <c r="CC361" i="25"/>
  <c r="CG360" i="25"/>
  <c r="CF360" i="25"/>
  <c r="CE360" i="25"/>
  <c r="CD360" i="25"/>
  <c r="CC360" i="25"/>
  <c r="CG359" i="25"/>
  <c r="CF359" i="25"/>
  <c r="CE359" i="25"/>
  <c r="CD359" i="25"/>
  <c r="CC359" i="25"/>
  <c r="CG358" i="25"/>
  <c r="CF358" i="25"/>
  <c r="CE358" i="25"/>
  <c r="CD358" i="25"/>
  <c r="CC358" i="25"/>
  <c r="CG357" i="25"/>
  <c r="CF357" i="25"/>
  <c r="CE357" i="25"/>
  <c r="CD357" i="25"/>
  <c r="CC357" i="25"/>
  <c r="CG356" i="25"/>
  <c r="CF356" i="25"/>
  <c r="CE356" i="25"/>
  <c r="CD356" i="25"/>
  <c r="CC356" i="25"/>
  <c r="CG355" i="25"/>
  <c r="CF355" i="25"/>
  <c r="CE355" i="25"/>
  <c r="CD355" i="25"/>
  <c r="CC355" i="25"/>
  <c r="CG354" i="25"/>
  <c r="CF354" i="25"/>
  <c r="CE354" i="25"/>
  <c r="CD354" i="25"/>
  <c r="CC354" i="25"/>
  <c r="CG353" i="25"/>
  <c r="CF353" i="25"/>
  <c r="CE353" i="25"/>
  <c r="CD353" i="25"/>
  <c r="CC353" i="25"/>
  <c r="CG352" i="25"/>
  <c r="CF352" i="25"/>
  <c r="CE352" i="25"/>
  <c r="CD352" i="25"/>
  <c r="CC352" i="25"/>
  <c r="CG351" i="25"/>
  <c r="CF351" i="25"/>
  <c r="CE351" i="25"/>
  <c r="CD351" i="25"/>
  <c r="CC351" i="25"/>
  <c r="CH350" i="25"/>
  <c r="CG350" i="25"/>
  <c r="CF350" i="25"/>
  <c r="CE350" i="25"/>
  <c r="CD350" i="25"/>
  <c r="CC350" i="25"/>
  <c r="CG349" i="25"/>
  <c r="CF349" i="25"/>
  <c r="CE349" i="25"/>
  <c r="CD349" i="25"/>
  <c r="CC349" i="25"/>
  <c r="CG348" i="25"/>
  <c r="CF348" i="25"/>
  <c r="CE348" i="25"/>
  <c r="CD348" i="25"/>
  <c r="CC348" i="25"/>
  <c r="CG347" i="25"/>
  <c r="CF347" i="25"/>
  <c r="CE347" i="25"/>
  <c r="CD347" i="25"/>
  <c r="CC347" i="25"/>
  <c r="CG339" i="25"/>
  <c r="CF339" i="25"/>
  <c r="CE339" i="25"/>
  <c r="CD339" i="25"/>
  <c r="CC339" i="25"/>
  <c r="CG338" i="25"/>
  <c r="CF338" i="25"/>
  <c r="CE338" i="25"/>
  <c r="CD338" i="25"/>
  <c r="CC338" i="25"/>
  <c r="CH337" i="25"/>
  <c r="CG337" i="25"/>
  <c r="CF337" i="25"/>
  <c r="CE337" i="25"/>
  <c r="CD337" i="25"/>
  <c r="CC337" i="25"/>
  <c r="CG336" i="25"/>
  <c r="CF336" i="25"/>
  <c r="CE336" i="25"/>
  <c r="CD336" i="25"/>
  <c r="CC336" i="25"/>
  <c r="CG335" i="25"/>
  <c r="CF335" i="25"/>
  <c r="CE335" i="25"/>
  <c r="CD335" i="25"/>
  <c r="CC335" i="25"/>
  <c r="CG334" i="25"/>
  <c r="CF334" i="25"/>
  <c r="CE334" i="25"/>
  <c r="CD334" i="25"/>
  <c r="CC334" i="25"/>
  <c r="CG333" i="25"/>
  <c r="CF333" i="25"/>
  <c r="CE333" i="25"/>
  <c r="CD333" i="25"/>
  <c r="CC333" i="25"/>
  <c r="CG332" i="25"/>
  <c r="CF332" i="25"/>
  <c r="CE332" i="25"/>
  <c r="CD332" i="25"/>
  <c r="CC332" i="25"/>
  <c r="CG331" i="25"/>
  <c r="CF331" i="25"/>
  <c r="CE331" i="25"/>
  <c r="CD331" i="25"/>
  <c r="CC331" i="25"/>
  <c r="CG330" i="25"/>
  <c r="CF330" i="25"/>
  <c r="CE330" i="25"/>
  <c r="CD330" i="25"/>
  <c r="CC330" i="25"/>
  <c r="CG329" i="25"/>
  <c r="CF329" i="25"/>
  <c r="CE329" i="25"/>
  <c r="CD329" i="25"/>
  <c r="CC329" i="25"/>
  <c r="CG328" i="25"/>
  <c r="CF328" i="25"/>
  <c r="CE328" i="25"/>
  <c r="CD328" i="25"/>
  <c r="CC328" i="25"/>
  <c r="CG327" i="25"/>
  <c r="CF327" i="25"/>
  <c r="CE327" i="25"/>
  <c r="CD327" i="25"/>
  <c r="CC327" i="25"/>
  <c r="CG326" i="25"/>
  <c r="CF326" i="25"/>
  <c r="CE326" i="25"/>
  <c r="CD326" i="25"/>
  <c r="CC326" i="25"/>
  <c r="CG325" i="25"/>
  <c r="CF325" i="25"/>
  <c r="CE325" i="25"/>
  <c r="CD325" i="25"/>
  <c r="CC325" i="25"/>
  <c r="CG324" i="25"/>
  <c r="CF324" i="25"/>
  <c r="CE324" i="25"/>
  <c r="CD324" i="25"/>
  <c r="CC324" i="25"/>
  <c r="CG323" i="25"/>
  <c r="CF323" i="25"/>
  <c r="CE323" i="25"/>
  <c r="CD323" i="25"/>
  <c r="CC323" i="25"/>
  <c r="CG322" i="25"/>
  <c r="CF322" i="25"/>
  <c r="CE322" i="25"/>
  <c r="CD322" i="25"/>
  <c r="CC322" i="25"/>
  <c r="CG321" i="25"/>
  <c r="CF321" i="25"/>
  <c r="CE321" i="25"/>
  <c r="CD321" i="25"/>
  <c r="CC321" i="25"/>
  <c r="CG320" i="25"/>
  <c r="CF320" i="25"/>
  <c r="CE320" i="25"/>
  <c r="CD320" i="25"/>
  <c r="CC320" i="25"/>
  <c r="CG319" i="25"/>
  <c r="CF319" i="25"/>
  <c r="CE319" i="25"/>
  <c r="CD319" i="25"/>
  <c r="CC319" i="25"/>
  <c r="CG318" i="25"/>
  <c r="CF318" i="25"/>
  <c r="CE318" i="25"/>
  <c r="CD318" i="25"/>
  <c r="CC318" i="25"/>
  <c r="CG317" i="25"/>
  <c r="CF317" i="25"/>
  <c r="CE317" i="25"/>
  <c r="CD317" i="25"/>
  <c r="CC317" i="25"/>
  <c r="CG316" i="25"/>
  <c r="CF316" i="25"/>
  <c r="CE316" i="25"/>
  <c r="CD316" i="25"/>
  <c r="CC316" i="25"/>
  <c r="CG315" i="25"/>
  <c r="CF315" i="25"/>
  <c r="CE315" i="25"/>
  <c r="CD315" i="25"/>
  <c r="CC315" i="25"/>
  <c r="CG314" i="25"/>
  <c r="CF314" i="25"/>
  <c r="CE314" i="25"/>
  <c r="CD314" i="25"/>
  <c r="CC314" i="25"/>
  <c r="CG313" i="25"/>
  <c r="CF313" i="25"/>
  <c r="CE313" i="25"/>
  <c r="CD313" i="25"/>
  <c r="CC313" i="25"/>
  <c r="CG312" i="25"/>
  <c r="CF312" i="25"/>
  <c r="CE312" i="25"/>
  <c r="CD312" i="25"/>
  <c r="CC312" i="25"/>
  <c r="CG311" i="25"/>
  <c r="CF311" i="25"/>
  <c r="CE311" i="25"/>
  <c r="CD311" i="25"/>
  <c r="CC311" i="25"/>
  <c r="CG310" i="25"/>
  <c r="CF310" i="25"/>
  <c r="CE310" i="25"/>
  <c r="CD310" i="25"/>
  <c r="CC310" i="25"/>
  <c r="CH309" i="25"/>
  <c r="CG309" i="25"/>
  <c r="CF309" i="25"/>
  <c r="CE309" i="25"/>
  <c r="CD309" i="25"/>
  <c r="CC309" i="25"/>
  <c r="CG308" i="25"/>
  <c r="CF308" i="25"/>
  <c r="CE308" i="25"/>
  <c r="CD308" i="25"/>
  <c r="CC308" i="25"/>
  <c r="CG307" i="25"/>
  <c r="CF307" i="25"/>
  <c r="CE307" i="25"/>
  <c r="CD307" i="25"/>
  <c r="CC307" i="25"/>
  <c r="CG306" i="25"/>
  <c r="CF306" i="25"/>
  <c r="CE306" i="25"/>
  <c r="CD306" i="25"/>
  <c r="CC306" i="25"/>
  <c r="CG297" i="25"/>
  <c r="CF297" i="25"/>
  <c r="CE297" i="25"/>
  <c r="CD297" i="25"/>
  <c r="CC297" i="25"/>
  <c r="CG296" i="25"/>
  <c r="CF296" i="25"/>
  <c r="CE296" i="25"/>
  <c r="CD296" i="25"/>
  <c r="CC296" i="25"/>
  <c r="CH295" i="25"/>
  <c r="CG295" i="25"/>
  <c r="CF295" i="25"/>
  <c r="CE295" i="25"/>
  <c r="CD295" i="25"/>
  <c r="CC295" i="25"/>
  <c r="CG294" i="25"/>
  <c r="CF294" i="25"/>
  <c r="CE294" i="25"/>
  <c r="CD294" i="25"/>
  <c r="CC294" i="25"/>
  <c r="CG293" i="25"/>
  <c r="CF293" i="25"/>
  <c r="CE293" i="25"/>
  <c r="CD293" i="25"/>
  <c r="CC293" i="25"/>
  <c r="CG292" i="25"/>
  <c r="CF292" i="25"/>
  <c r="CE292" i="25"/>
  <c r="CD292" i="25"/>
  <c r="CC292" i="25"/>
  <c r="CG291" i="25"/>
  <c r="CF291" i="25"/>
  <c r="CE291" i="25"/>
  <c r="CD291" i="25"/>
  <c r="CC291" i="25"/>
  <c r="CG290" i="25"/>
  <c r="CF290" i="25"/>
  <c r="CE290" i="25"/>
  <c r="CD290" i="25"/>
  <c r="CC290" i="25"/>
  <c r="CG289" i="25"/>
  <c r="CF289" i="25"/>
  <c r="CE289" i="25"/>
  <c r="CD289" i="25"/>
  <c r="CC289" i="25"/>
  <c r="CG288" i="25"/>
  <c r="CF288" i="25"/>
  <c r="CE288" i="25"/>
  <c r="CD288" i="25"/>
  <c r="CC288" i="25"/>
  <c r="CG287" i="25"/>
  <c r="CF287" i="25"/>
  <c r="CE287" i="25"/>
  <c r="CD287" i="25"/>
  <c r="CC287" i="25"/>
  <c r="CG286" i="25"/>
  <c r="CF286" i="25"/>
  <c r="CE286" i="25"/>
  <c r="CD286" i="25"/>
  <c r="CC286" i="25"/>
  <c r="CG285" i="25"/>
  <c r="CF285" i="25"/>
  <c r="CE285" i="25"/>
  <c r="CD285" i="25"/>
  <c r="CC285" i="25"/>
  <c r="CG284" i="25"/>
  <c r="CF284" i="25"/>
  <c r="CE284" i="25"/>
  <c r="CD284" i="25"/>
  <c r="CC284" i="25"/>
  <c r="CG283" i="25"/>
  <c r="CF283" i="25"/>
  <c r="CE283" i="25"/>
  <c r="CD283" i="25"/>
  <c r="CC283" i="25"/>
  <c r="CG282" i="25"/>
  <c r="CF282" i="25"/>
  <c r="CE282" i="25"/>
  <c r="CD282" i="25"/>
  <c r="CC282" i="25"/>
  <c r="CG281" i="25"/>
  <c r="CF281" i="25"/>
  <c r="CE281" i="25"/>
  <c r="CD281" i="25"/>
  <c r="CC281" i="25"/>
  <c r="CG280" i="25"/>
  <c r="CF280" i="25"/>
  <c r="CE280" i="25"/>
  <c r="CD280" i="25"/>
  <c r="CC280" i="25"/>
  <c r="CG279" i="25"/>
  <c r="CF279" i="25"/>
  <c r="CE279" i="25"/>
  <c r="CD279" i="25"/>
  <c r="CC279" i="25"/>
  <c r="CG278" i="25"/>
  <c r="CF278" i="25"/>
  <c r="CE278" i="25"/>
  <c r="CD278" i="25"/>
  <c r="CC278" i="25"/>
  <c r="CG277" i="25"/>
  <c r="CF277" i="25"/>
  <c r="CE277" i="25"/>
  <c r="CD277" i="25"/>
  <c r="CC277" i="25"/>
  <c r="CG276" i="25"/>
  <c r="CF276" i="25"/>
  <c r="CE276" i="25"/>
  <c r="CD276" i="25"/>
  <c r="CC276" i="25"/>
  <c r="CG275" i="25"/>
  <c r="CF275" i="25"/>
  <c r="CE275" i="25"/>
  <c r="CD275" i="25"/>
  <c r="CC275" i="25"/>
  <c r="CG274" i="25"/>
  <c r="CF274" i="25"/>
  <c r="CE274" i="25"/>
  <c r="CD274" i="25"/>
  <c r="CC274" i="25"/>
  <c r="CG273" i="25"/>
  <c r="CF273" i="25"/>
  <c r="CE273" i="25"/>
  <c r="CD273" i="25"/>
  <c r="CC273" i="25"/>
  <c r="CG272" i="25"/>
  <c r="CF272" i="25"/>
  <c r="CE272" i="25"/>
  <c r="CD272" i="25"/>
  <c r="CC272" i="25"/>
  <c r="CG271" i="25"/>
  <c r="CF271" i="25"/>
  <c r="CE271" i="25"/>
  <c r="CD271" i="25"/>
  <c r="CC271" i="25"/>
  <c r="CG270" i="25"/>
  <c r="CF270" i="25"/>
  <c r="CE270" i="25"/>
  <c r="CD270" i="25"/>
  <c r="CC270" i="25"/>
  <c r="CG269" i="25"/>
  <c r="CF269" i="25"/>
  <c r="CE269" i="25"/>
  <c r="CD269" i="25"/>
  <c r="CC269" i="25"/>
  <c r="CG268" i="25"/>
  <c r="CF268" i="25"/>
  <c r="CE268" i="25"/>
  <c r="CD268" i="25"/>
  <c r="CC268" i="25"/>
  <c r="CH267" i="25"/>
  <c r="CG267" i="25"/>
  <c r="CF267" i="25"/>
  <c r="CE267" i="25"/>
  <c r="CD267" i="25"/>
  <c r="CC267" i="25"/>
  <c r="CG266" i="25"/>
  <c r="CF266" i="25"/>
  <c r="CE266" i="25"/>
  <c r="CD266" i="25"/>
  <c r="CC266" i="25"/>
  <c r="CG265" i="25"/>
  <c r="CF265" i="25"/>
  <c r="CE265" i="25"/>
  <c r="CD265" i="25"/>
  <c r="CC265" i="25"/>
  <c r="CG264" i="25"/>
  <c r="CF264" i="25"/>
  <c r="CE264" i="25"/>
  <c r="CD264" i="25"/>
  <c r="CC264" i="25"/>
  <c r="CG256" i="25"/>
  <c r="CF256" i="25"/>
  <c r="CE256" i="25"/>
  <c r="CD256" i="25"/>
  <c r="CC256" i="25"/>
  <c r="CG255" i="25"/>
  <c r="CF255" i="25"/>
  <c r="CE255" i="25"/>
  <c r="CD255" i="25"/>
  <c r="CC255" i="25"/>
  <c r="CG254" i="25"/>
  <c r="CF254" i="25"/>
  <c r="CE254" i="25"/>
  <c r="CD254" i="25"/>
  <c r="CC254" i="25"/>
  <c r="CG253" i="25"/>
  <c r="CF253" i="25"/>
  <c r="CE253" i="25"/>
  <c r="CD253" i="25"/>
  <c r="CC253" i="25"/>
  <c r="CG252" i="25"/>
  <c r="CF252" i="25"/>
  <c r="CE252" i="25"/>
  <c r="CD252" i="25"/>
  <c r="CC252" i="25"/>
  <c r="CG251" i="25"/>
  <c r="CF251" i="25"/>
  <c r="CE251" i="25"/>
  <c r="CD251" i="25"/>
  <c r="CC251" i="25"/>
  <c r="CG250" i="25"/>
  <c r="CF250" i="25"/>
  <c r="CE250" i="25"/>
  <c r="CD250" i="25"/>
  <c r="CC250" i="25"/>
  <c r="CG249" i="25"/>
  <c r="CF249" i="25"/>
  <c r="CE249" i="25"/>
  <c r="CD249" i="25"/>
  <c r="CC249" i="25"/>
  <c r="CG248" i="25"/>
  <c r="CF248" i="25"/>
  <c r="CE248" i="25"/>
  <c r="CD248" i="25"/>
  <c r="CC248" i="25"/>
  <c r="CG247" i="25"/>
  <c r="CF247" i="25"/>
  <c r="CE247" i="25"/>
  <c r="CD247" i="25"/>
  <c r="CC247" i="25"/>
  <c r="CG246" i="25"/>
  <c r="CF246" i="25"/>
  <c r="CE246" i="25"/>
  <c r="CD246" i="25"/>
  <c r="CC246" i="25"/>
  <c r="CG245" i="25"/>
  <c r="CF245" i="25"/>
  <c r="CE245" i="25"/>
  <c r="CD245" i="25"/>
  <c r="CC245" i="25"/>
  <c r="CG244" i="25"/>
  <c r="CF244" i="25"/>
  <c r="CE244" i="25"/>
  <c r="CD244" i="25"/>
  <c r="CC244" i="25"/>
  <c r="CG243" i="25"/>
  <c r="CF243" i="25"/>
  <c r="CE243" i="25"/>
  <c r="CD243" i="25"/>
  <c r="CC243" i="25"/>
  <c r="CG242" i="25"/>
  <c r="CF242" i="25"/>
  <c r="CE242" i="25"/>
  <c r="CD242" i="25"/>
  <c r="CC242" i="25"/>
  <c r="CG241" i="25"/>
  <c r="CF241" i="25"/>
  <c r="CE241" i="25"/>
  <c r="CD241" i="25"/>
  <c r="CC241" i="25"/>
  <c r="CG240" i="25"/>
  <c r="CF240" i="25"/>
  <c r="CE240" i="25"/>
  <c r="CD240" i="25"/>
  <c r="CC240" i="25"/>
  <c r="CG239" i="25"/>
  <c r="CF239" i="25"/>
  <c r="CE239" i="25"/>
  <c r="CD239" i="25"/>
  <c r="CC239" i="25"/>
  <c r="CG238" i="25"/>
  <c r="CF238" i="25"/>
  <c r="CE238" i="25"/>
  <c r="CD238" i="25"/>
  <c r="CC238" i="25"/>
  <c r="CG237" i="25"/>
  <c r="CF237" i="25"/>
  <c r="CE237" i="25"/>
  <c r="CD237" i="25"/>
  <c r="CC237" i="25"/>
  <c r="CG236" i="25"/>
  <c r="CF236" i="25"/>
  <c r="CE236" i="25"/>
  <c r="CD236" i="25"/>
  <c r="CC236" i="25"/>
  <c r="CG235" i="25"/>
  <c r="CF235" i="25"/>
  <c r="CE235" i="25"/>
  <c r="CD235" i="25"/>
  <c r="CC235" i="25"/>
  <c r="CG234" i="25"/>
  <c r="CF234" i="25"/>
  <c r="CE234" i="25"/>
  <c r="CD234" i="25"/>
  <c r="CC234" i="25"/>
  <c r="CG233" i="25"/>
  <c r="CF233" i="25"/>
  <c r="CE233" i="25"/>
  <c r="CD233" i="25"/>
  <c r="CC233" i="25"/>
  <c r="CG232" i="25"/>
  <c r="CF232" i="25"/>
  <c r="CE232" i="25"/>
  <c r="CD232" i="25"/>
  <c r="CC232" i="25"/>
  <c r="CG231" i="25"/>
  <c r="CF231" i="25"/>
  <c r="CE231" i="25"/>
  <c r="CD231" i="25"/>
  <c r="CC231" i="25"/>
  <c r="CG230" i="25"/>
  <c r="CF230" i="25"/>
  <c r="CE230" i="25"/>
  <c r="CD230" i="25"/>
  <c r="CC230" i="25"/>
  <c r="CG229" i="25"/>
  <c r="CF229" i="25"/>
  <c r="CE229" i="25"/>
  <c r="CD229" i="25"/>
  <c r="CC229" i="25"/>
  <c r="CG228" i="25"/>
  <c r="CF228" i="25"/>
  <c r="CE228" i="25"/>
  <c r="CD228" i="25"/>
  <c r="CC228" i="25"/>
  <c r="CG227" i="25"/>
  <c r="CF227" i="25"/>
  <c r="CE227" i="25"/>
  <c r="CD227" i="25"/>
  <c r="CC227" i="25"/>
  <c r="CG226" i="25"/>
  <c r="CF226" i="25"/>
  <c r="CE226" i="25"/>
  <c r="CD226" i="25"/>
  <c r="CC226" i="25"/>
  <c r="CG225" i="25"/>
  <c r="CF225" i="25"/>
  <c r="CE225" i="25"/>
  <c r="CD225" i="25"/>
  <c r="CC225" i="25"/>
  <c r="CG224" i="25"/>
  <c r="CF224" i="25"/>
  <c r="CE224" i="25"/>
  <c r="CD224" i="25"/>
  <c r="CC224" i="25"/>
  <c r="CG223" i="25"/>
  <c r="CF223" i="25"/>
  <c r="CE223" i="25"/>
  <c r="CD223" i="25"/>
  <c r="CC223" i="25"/>
  <c r="CG215" i="25"/>
  <c r="CF215" i="25"/>
  <c r="CE215" i="25"/>
  <c r="CD215" i="25"/>
  <c r="CC215" i="25"/>
  <c r="CG214" i="25"/>
  <c r="CF214" i="25"/>
  <c r="CE214" i="25"/>
  <c r="CD214" i="25"/>
  <c r="CC214" i="25"/>
  <c r="CH213" i="25"/>
  <c r="CG213" i="25"/>
  <c r="CF213" i="25"/>
  <c r="CE213" i="25"/>
  <c r="CD213" i="25"/>
  <c r="CC213" i="25"/>
  <c r="CG212" i="25"/>
  <c r="CF212" i="25"/>
  <c r="CE212" i="25"/>
  <c r="CD212" i="25"/>
  <c r="CC212" i="25"/>
  <c r="CG211" i="25"/>
  <c r="CF211" i="25"/>
  <c r="CE211" i="25"/>
  <c r="CD211" i="25"/>
  <c r="CC211" i="25"/>
  <c r="CG210" i="25"/>
  <c r="CF210" i="25"/>
  <c r="CE210" i="25"/>
  <c r="CD210" i="25"/>
  <c r="CC210" i="25"/>
  <c r="CG209" i="25"/>
  <c r="CF209" i="25"/>
  <c r="CE209" i="25"/>
  <c r="CD209" i="25"/>
  <c r="CC209" i="25"/>
  <c r="CG208" i="25"/>
  <c r="CF208" i="25"/>
  <c r="CE208" i="25"/>
  <c r="CD208" i="25"/>
  <c r="CC208" i="25"/>
  <c r="CG207" i="25"/>
  <c r="CF207" i="25"/>
  <c r="CE207" i="25"/>
  <c r="CD207" i="25"/>
  <c r="CC207" i="25"/>
  <c r="CG206" i="25"/>
  <c r="CF206" i="25"/>
  <c r="CE206" i="25"/>
  <c r="CD206" i="25"/>
  <c r="CC206" i="25"/>
  <c r="CG205" i="25"/>
  <c r="CF205" i="25"/>
  <c r="CE205" i="25"/>
  <c r="CD205" i="25"/>
  <c r="CC205" i="25"/>
  <c r="CG204" i="25"/>
  <c r="CF204" i="25"/>
  <c r="CE204" i="25"/>
  <c r="CD204" i="25"/>
  <c r="CC204" i="25"/>
  <c r="CG203" i="25"/>
  <c r="CF203" i="25"/>
  <c r="CE203" i="25"/>
  <c r="CD203" i="25"/>
  <c r="CC203" i="25"/>
  <c r="CG202" i="25"/>
  <c r="CF202" i="25"/>
  <c r="CE202" i="25"/>
  <c r="CD202" i="25"/>
  <c r="CC202" i="25"/>
  <c r="CG201" i="25"/>
  <c r="CF201" i="25"/>
  <c r="CE201" i="25"/>
  <c r="CD201" i="25"/>
  <c r="CC201" i="25"/>
  <c r="CG200" i="25"/>
  <c r="CF200" i="25"/>
  <c r="CE200" i="25"/>
  <c r="CD200" i="25"/>
  <c r="CC200" i="25"/>
  <c r="CG199" i="25"/>
  <c r="CF199" i="25"/>
  <c r="CE199" i="25"/>
  <c r="CD199" i="25"/>
  <c r="CC199" i="25"/>
  <c r="CG198" i="25"/>
  <c r="CF198" i="25"/>
  <c r="CE198" i="25"/>
  <c r="CD198" i="25"/>
  <c r="CC198" i="25"/>
  <c r="CG197" i="25"/>
  <c r="CF197" i="25"/>
  <c r="CE197" i="25"/>
  <c r="CD197" i="25"/>
  <c r="CC197" i="25"/>
  <c r="CG196" i="25"/>
  <c r="CF196" i="25"/>
  <c r="CE196" i="25"/>
  <c r="CD196" i="25"/>
  <c r="CC196" i="25"/>
  <c r="CG195" i="25"/>
  <c r="CF195" i="25"/>
  <c r="CE195" i="25"/>
  <c r="CD195" i="25"/>
  <c r="CC195" i="25"/>
  <c r="CG194" i="25"/>
  <c r="CF194" i="25"/>
  <c r="CE194" i="25"/>
  <c r="CD194" i="25"/>
  <c r="CC194" i="25"/>
  <c r="CG193" i="25"/>
  <c r="CF193" i="25"/>
  <c r="CE193" i="25"/>
  <c r="CD193" i="25"/>
  <c r="CC193" i="25"/>
  <c r="CG192" i="25"/>
  <c r="CF192" i="25"/>
  <c r="CE192" i="25"/>
  <c r="CD192" i="25"/>
  <c r="CC192" i="25"/>
  <c r="CG191" i="25"/>
  <c r="CF191" i="25"/>
  <c r="CE191" i="25"/>
  <c r="CD191" i="25"/>
  <c r="CC191" i="25"/>
  <c r="CG190" i="25"/>
  <c r="CF190" i="25"/>
  <c r="CE190" i="25"/>
  <c r="CD190" i="25"/>
  <c r="CC190" i="25"/>
  <c r="CG189" i="25"/>
  <c r="CF189" i="25"/>
  <c r="CE189" i="25"/>
  <c r="CD189" i="25"/>
  <c r="CC189" i="25"/>
  <c r="CG188" i="25"/>
  <c r="CF188" i="25"/>
  <c r="CE188" i="25"/>
  <c r="CD188" i="25"/>
  <c r="CC188" i="25"/>
  <c r="CG187" i="25"/>
  <c r="CF187" i="25"/>
  <c r="CE187" i="25"/>
  <c r="CD187" i="25"/>
  <c r="CC187" i="25"/>
  <c r="CG186" i="25"/>
  <c r="CF186" i="25"/>
  <c r="CE186" i="25"/>
  <c r="CD186" i="25"/>
  <c r="CC186" i="25"/>
  <c r="CG185" i="25"/>
  <c r="CF185" i="25"/>
  <c r="CE185" i="25"/>
  <c r="CD185" i="25"/>
  <c r="CC185" i="25"/>
  <c r="CG184" i="25"/>
  <c r="CF184" i="25"/>
  <c r="CE184" i="25"/>
  <c r="CD184" i="25"/>
  <c r="CC184" i="25"/>
  <c r="CG183" i="25"/>
  <c r="CF183" i="25"/>
  <c r="CE183" i="25"/>
  <c r="CD183" i="25"/>
  <c r="CC183" i="25"/>
  <c r="CG182" i="25"/>
  <c r="CF182" i="25"/>
  <c r="CE182" i="25"/>
  <c r="CD182" i="25"/>
  <c r="CC182" i="25"/>
  <c r="CG173" i="25"/>
  <c r="CF173" i="25"/>
  <c r="CE173" i="25"/>
  <c r="CD173" i="25"/>
  <c r="CC173" i="25"/>
  <c r="CG172" i="25"/>
  <c r="CF172" i="25"/>
  <c r="CE172" i="25"/>
  <c r="CD172" i="25"/>
  <c r="CC172" i="25"/>
  <c r="CH171" i="25"/>
  <c r="CG171" i="25"/>
  <c r="CF171" i="25"/>
  <c r="CE171" i="25"/>
  <c r="CD171" i="25"/>
  <c r="CC171" i="25"/>
  <c r="CG170" i="25"/>
  <c r="CF170" i="25"/>
  <c r="CE170" i="25"/>
  <c r="CD170" i="25"/>
  <c r="CC170" i="25"/>
  <c r="CG169" i="25"/>
  <c r="CF169" i="25"/>
  <c r="CE169" i="25"/>
  <c r="CD169" i="25"/>
  <c r="CC169" i="25"/>
  <c r="CG168" i="25"/>
  <c r="CF168" i="25"/>
  <c r="CE168" i="25"/>
  <c r="CD168" i="25"/>
  <c r="CC168" i="25"/>
  <c r="CG167" i="25"/>
  <c r="CF167" i="25"/>
  <c r="CE167" i="25"/>
  <c r="CD167" i="25"/>
  <c r="CC167" i="25"/>
  <c r="CG166" i="25"/>
  <c r="CF166" i="25"/>
  <c r="CE166" i="25"/>
  <c r="CD166" i="25"/>
  <c r="CC166" i="25"/>
  <c r="CG165" i="25"/>
  <c r="CF165" i="25"/>
  <c r="CE165" i="25"/>
  <c r="CD165" i="25"/>
  <c r="CC165" i="25"/>
  <c r="CG164" i="25"/>
  <c r="CF164" i="25"/>
  <c r="CE164" i="25"/>
  <c r="CD164" i="25"/>
  <c r="CC164" i="25"/>
  <c r="CG163" i="25"/>
  <c r="CF163" i="25"/>
  <c r="CE163" i="25"/>
  <c r="CD163" i="25"/>
  <c r="CC163" i="25"/>
  <c r="CG162" i="25"/>
  <c r="CF162" i="25"/>
  <c r="CE162" i="25"/>
  <c r="CD162" i="25"/>
  <c r="CC162" i="25"/>
  <c r="CG161" i="25"/>
  <c r="CF161" i="25"/>
  <c r="CE161" i="25"/>
  <c r="CD161" i="25"/>
  <c r="CC161" i="25"/>
  <c r="CG160" i="25"/>
  <c r="CF160" i="25"/>
  <c r="CE160" i="25"/>
  <c r="CD160" i="25"/>
  <c r="CC160" i="25"/>
  <c r="CG159" i="25"/>
  <c r="CF159" i="25"/>
  <c r="CE159" i="25"/>
  <c r="CD159" i="25"/>
  <c r="CC159" i="25"/>
  <c r="CG158" i="25"/>
  <c r="CF158" i="25"/>
  <c r="CE158" i="25"/>
  <c r="CD158" i="25"/>
  <c r="CC158" i="25"/>
  <c r="CG157" i="25"/>
  <c r="CF157" i="25"/>
  <c r="CE157" i="25"/>
  <c r="CD157" i="25"/>
  <c r="CC157" i="25"/>
  <c r="CG156" i="25"/>
  <c r="CF156" i="25"/>
  <c r="CE156" i="25"/>
  <c r="CD156" i="25"/>
  <c r="CC156" i="25"/>
  <c r="CG155" i="25"/>
  <c r="CF155" i="25"/>
  <c r="CE155" i="25"/>
  <c r="CD155" i="25"/>
  <c r="CC155" i="25"/>
  <c r="CG154" i="25"/>
  <c r="CF154" i="25"/>
  <c r="CE154" i="25"/>
  <c r="CD154" i="25"/>
  <c r="CC154" i="25"/>
  <c r="CG153" i="25"/>
  <c r="CF153" i="25"/>
  <c r="CE153" i="25"/>
  <c r="CD153" i="25"/>
  <c r="CC153" i="25"/>
  <c r="CG152" i="25"/>
  <c r="CF152" i="25"/>
  <c r="CE152" i="25"/>
  <c r="CD152" i="25"/>
  <c r="CC152" i="25"/>
  <c r="CG151" i="25"/>
  <c r="CF151" i="25"/>
  <c r="CE151" i="25"/>
  <c r="CD151" i="25"/>
  <c r="CC151" i="25"/>
  <c r="CG150" i="25"/>
  <c r="CF150" i="25"/>
  <c r="CE150" i="25"/>
  <c r="CD150" i="25"/>
  <c r="CC150" i="25"/>
  <c r="CG149" i="25"/>
  <c r="CF149" i="25"/>
  <c r="CE149" i="25"/>
  <c r="CD149" i="25"/>
  <c r="CC149" i="25"/>
  <c r="CG148" i="25"/>
  <c r="CF148" i="25"/>
  <c r="CE148" i="25"/>
  <c r="CD148" i="25"/>
  <c r="CC148" i="25"/>
  <c r="CG147" i="25"/>
  <c r="CF147" i="25"/>
  <c r="CE147" i="25"/>
  <c r="CD147" i="25"/>
  <c r="CC147" i="25"/>
  <c r="CG146" i="25"/>
  <c r="CF146" i="25"/>
  <c r="CE146" i="25"/>
  <c r="CD146" i="25"/>
  <c r="CC146" i="25"/>
  <c r="CG145" i="25"/>
  <c r="CF145" i="25"/>
  <c r="CE145" i="25"/>
  <c r="CD145" i="25"/>
  <c r="CC145" i="25"/>
  <c r="CG144" i="25"/>
  <c r="CF144" i="25"/>
  <c r="CE144" i="25"/>
  <c r="CD144" i="25"/>
  <c r="CC144" i="25"/>
  <c r="CG143" i="25"/>
  <c r="CF143" i="25"/>
  <c r="CE143" i="25"/>
  <c r="CD143" i="25"/>
  <c r="CC143" i="25"/>
  <c r="CG142" i="25"/>
  <c r="CF142" i="25"/>
  <c r="CE142" i="25"/>
  <c r="CD142" i="25"/>
  <c r="CC142" i="25"/>
  <c r="CG141" i="25"/>
  <c r="CF141" i="25"/>
  <c r="CE141" i="25"/>
  <c r="CD141" i="25"/>
  <c r="CC141" i="25"/>
  <c r="CG140" i="25"/>
  <c r="CF140" i="25"/>
  <c r="CE140" i="25"/>
  <c r="CD140" i="25"/>
  <c r="CC140" i="25"/>
  <c r="CG132" i="25"/>
  <c r="CF132" i="25"/>
  <c r="CE132" i="25"/>
  <c r="CD132" i="25"/>
  <c r="CC132" i="25"/>
  <c r="CG131" i="25"/>
  <c r="CF131" i="25"/>
  <c r="CE131" i="25"/>
  <c r="CD131" i="25"/>
  <c r="CC131" i="25"/>
  <c r="CH130" i="25"/>
  <c r="CG130" i="25"/>
  <c r="CF130" i="25"/>
  <c r="CE130" i="25"/>
  <c r="CD130" i="25"/>
  <c r="CC130" i="25"/>
  <c r="CG129" i="25"/>
  <c r="CF129" i="25"/>
  <c r="CE129" i="25"/>
  <c r="CD129" i="25"/>
  <c r="CC129" i="25"/>
  <c r="CG128" i="25"/>
  <c r="CF128" i="25"/>
  <c r="CE128" i="25"/>
  <c r="CD128" i="25"/>
  <c r="CC128" i="25"/>
  <c r="CG127" i="25"/>
  <c r="CF127" i="25"/>
  <c r="CE127" i="25"/>
  <c r="CD127" i="25"/>
  <c r="CC127" i="25"/>
  <c r="CG126" i="25"/>
  <c r="CF126" i="25"/>
  <c r="CE126" i="25"/>
  <c r="CD126" i="25"/>
  <c r="CC126" i="25"/>
  <c r="CG125" i="25"/>
  <c r="CF125" i="25"/>
  <c r="CE125" i="25"/>
  <c r="CD125" i="25"/>
  <c r="CC125" i="25"/>
  <c r="CG124" i="25"/>
  <c r="CF124" i="25"/>
  <c r="CE124" i="25"/>
  <c r="CD124" i="25"/>
  <c r="CC124" i="25"/>
  <c r="CG123" i="25"/>
  <c r="CF123" i="25"/>
  <c r="CE123" i="25"/>
  <c r="CD123" i="25"/>
  <c r="CC123" i="25"/>
  <c r="CG122" i="25"/>
  <c r="CF122" i="25"/>
  <c r="CE122" i="25"/>
  <c r="CD122" i="25"/>
  <c r="CC122" i="25"/>
  <c r="CG121" i="25"/>
  <c r="CF121" i="25"/>
  <c r="CE121" i="25"/>
  <c r="CD121" i="25"/>
  <c r="CC121" i="25"/>
  <c r="CG120" i="25"/>
  <c r="CF120" i="25"/>
  <c r="CE120" i="25"/>
  <c r="CD120" i="25"/>
  <c r="CC120" i="25"/>
  <c r="CG119" i="25"/>
  <c r="CF119" i="25"/>
  <c r="CE119" i="25"/>
  <c r="CD119" i="25"/>
  <c r="CC119" i="25"/>
  <c r="CG118" i="25"/>
  <c r="CF118" i="25"/>
  <c r="CE118" i="25"/>
  <c r="CD118" i="25"/>
  <c r="CC118" i="25"/>
  <c r="CG117" i="25"/>
  <c r="CF117" i="25"/>
  <c r="CE117" i="25"/>
  <c r="CD117" i="25"/>
  <c r="CC117" i="25"/>
  <c r="CG116" i="25"/>
  <c r="CF116" i="25"/>
  <c r="CE116" i="25"/>
  <c r="CD116" i="25"/>
  <c r="CC116" i="25"/>
  <c r="CG115" i="25"/>
  <c r="CF115" i="25"/>
  <c r="CE115" i="25"/>
  <c r="CD115" i="25"/>
  <c r="CC115" i="25"/>
  <c r="CG114" i="25"/>
  <c r="CF114" i="25"/>
  <c r="CE114" i="25"/>
  <c r="CD114" i="25"/>
  <c r="CC114" i="25"/>
  <c r="CG113" i="25"/>
  <c r="CF113" i="25"/>
  <c r="CE113" i="25"/>
  <c r="CD113" i="25"/>
  <c r="CC113" i="25"/>
  <c r="CG112" i="25"/>
  <c r="CF112" i="25"/>
  <c r="CE112" i="25"/>
  <c r="CD112" i="25"/>
  <c r="CC112" i="25"/>
  <c r="CG111" i="25"/>
  <c r="CF111" i="25"/>
  <c r="CE111" i="25"/>
  <c r="CD111" i="25"/>
  <c r="CC111" i="25"/>
  <c r="CG110" i="25"/>
  <c r="CF110" i="25"/>
  <c r="CE110" i="25"/>
  <c r="CD110" i="25"/>
  <c r="CC110" i="25"/>
  <c r="CG109" i="25"/>
  <c r="CF109" i="25"/>
  <c r="CE109" i="25"/>
  <c r="CD109" i="25"/>
  <c r="CC109" i="25"/>
  <c r="CG108" i="25"/>
  <c r="CF108" i="25"/>
  <c r="CE108" i="25"/>
  <c r="CD108" i="25"/>
  <c r="CC108" i="25"/>
  <c r="CG107" i="25"/>
  <c r="CF107" i="25"/>
  <c r="CE107" i="25"/>
  <c r="CD107" i="25"/>
  <c r="CC107" i="25"/>
  <c r="CG106" i="25"/>
  <c r="CF106" i="25"/>
  <c r="CE106" i="25"/>
  <c r="CD106" i="25"/>
  <c r="CC106" i="25"/>
  <c r="CG105" i="25"/>
  <c r="CF105" i="25"/>
  <c r="CE105" i="25"/>
  <c r="CD105" i="25"/>
  <c r="CC105" i="25"/>
  <c r="CG104" i="25"/>
  <c r="CF104" i="25"/>
  <c r="CE104" i="25"/>
  <c r="CD104" i="25"/>
  <c r="CC104" i="25"/>
  <c r="CG103" i="25"/>
  <c r="CF103" i="25"/>
  <c r="CE103" i="25"/>
  <c r="CD103" i="25"/>
  <c r="CC103" i="25"/>
  <c r="CH102" i="25"/>
  <c r="CG102" i="25"/>
  <c r="CF102" i="25"/>
  <c r="CE102" i="25"/>
  <c r="CD102" i="25"/>
  <c r="CC102" i="25"/>
  <c r="CG101" i="25"/>
  <c r="CF101" i="25"/>
  <c r="CE101" i="25"/>
  <c r="CD101" i="25"/>
  <c r="CC101" i="25"/>
  <c r="CG100" i="25"/>
  <c r="CF100" i="25"/>
  <c r="CE100" i="25"/>
  <c r="CD100" i="25"/>
  <c r="CC100" i="25"/>
  <c r="CH99" i="25"/>
  <c r="CG99" i="25"/>
  <c r="CF99" i="25"/>
  <c r="CE99" i="25"/>
  <c r="CD99" i="25"/>
  <c r="CC99" i="25"/>
  <c r="CG90" i="25"/>
  <c r="CF90" i="25"/>
  <c r="CE90" i="25"/>
  <c r="CD90" i="25"/>
  <c r="CC90" i="25"/>
  <c r="CG89" i="25"/>
  <c r="CF89" i="25"/>
  <c r="CE89" i="25"/>
  <c r="CD89" i="25"/>
  <c r="CC89" i="25"/>
  <c r="CH88" i="25"/>
  <c r="CG88" i="25"/>
  <c r="CF88" i="25"/>
  <c r="CE88" i="25"/>
  <c r="CD88" i="25"/>
  <c r="CC88" i="25"/>
  <c r="CG87" i="25"/>
  <c r="CF87" i="25"/>
  <c r="CE87" i="25"/>
  <c r="CD87" i="25"/>
  <c r="CC87" i="25"/>
  <c r="CG86" i="25"/>
  <c r="CF86" i="25"/>
  <c r="CE86" i="25"/>
  <c r="CD86" i="25"/>
  <c r="CC86" i="25"/>
  <c r="CG85" i="25"/>
  <c r="CF85" i="25"/>
  <c r="CE85" i="25"/>
  <c r="CD85" i="25"/>
  <c r="CC85" i="25"/>
  <c r="CG84" i="25"/>
  <c r="CF84" i="25"/>
  <c r="CE84" i="25"/>
  <c r="CD84" i="25"/>
  <c r="CC84" i="25"/>
  <c r="CG83" i="25"/>
  <c r="CF83" i="25"/>
  <c r="CE83" i="25"/>
  <c r="CD83" i="25"/>
  <c r="CC83" i="25"/>
  <c r="CG82" i="25"/>
  <c r="CF82" i="25"/>
  <c r="CE82" i="25"/>
  <c r="CD82" i="25"/>
  <c r="CC82" i="25"/>
  <c r="CG81" i="25"/>
  <c r="CF81" i="25"/>
  <c r="CE81" i="25"/>
  <c r="CD81" i="25"/>
  <c r="CC81" i="25"/>
  <c r="CG80" i="25"/>
  <c r="CF80" i="25"/>
  <c r="CE80" i="25"/>
  <c r="CD80" i="25"/>
  <c r="CC80" i="25"/>
  <c r="CG79" i="25"/>
  <c r="CF79" i="25"/>
  <c r="CE79" i="25"/>
  <c r="CD79" i="25"/>
  <c r="CC79" i="25"/>
  <c r="CG78" i="25"/>
  <c r="CF78" i="25"/>
  <c r="CE78" i="25"/>
  <c r="CD78" i="25"/>
  <c r="CC78" i="25"/>
  <c r="CG77" i="25"/>
  <c r="CF77" i="25"/>
  <c r="CE77" i="25"/>
  <c r="CD77" i="25"/>
  <c r="CC77" i="25"/>
  <c r="CG76" i="25"/>
  <c r="CF76" i="25"/>
  <c r="CE76" i="25"/>
  <c r="CD76" i="25"/>
  <c r="CC76" i="25"/>
  <c r="CG75" i="25"/>
  <c r="CF75" i="25"/>
  <c r="CE75" i="25"/>
  <c r="CD75" i="25"/>
  <c r="CC75" i="25"/>
  <c r="CG74" i="25"/>
  <c r="CF74" i="25"/>
  <c r="CE74" i="25"/>
  <c r="CD74" i="25"/>
  <c r="CC74" i="25"/>
  <c r="CG73" i="25"/>
  <c r="CF73" i="25"/>
  <c r="CE73" i="25"/>
  <c r="CD73" i="25"/>
  <c r="CC73" i="25"/>
  <c r="CG72" i="25"/>
  <c r="CF72" i="25"/>
  <c r="CE72" i="25"/>
  <c r="CD72" i="25"/>
  <c r="CC72" i="25"/>
  <c r="CG71" i="25"/>
  <c r="CF71" i="25"/>
  <c r="CE71" i="25"/>
  <c r="CD71" i="25"/>
  <c r="CC71" i="25"/>
  <c r="CG70" i="25"/>
  <c r="CF70" i="25"/>
  <c r="CE70" i="25"/>
  <c r="CD70" i="25"/>
  <c r="CC70" i="25"/>
  <c r="CG69" i="25"/>
  <c r="CF69" i="25"/>
  <c r="CE69" i="25"/>
  <c r="CD69" i="25"/>
  <c r="CC69" i="25"/>
  <c r="CG68" i="25"/>
  <c r="CF68" i="25"/>
  <c r="CE68" i="25"/>
  <c r="CD68" i="25"/>
  <c r="CC68" i="25"/>
  <c r="CG67" i="25"/>
  <c r="CF67" i="25"/>
  <c r="CE67" i="25"/>
  <c r="CD67" i="25"/>
  <c r="CC67" i="25"/>
  <c r="CG66" i="25"/>
  <c r="CF66" i="25"/>
  <c r="CE66" i="25"/>
  <c r="CD66" i="25"/>
  <c r="CC66" i="25"/>
  <c r="CG65" i="25"/>
  <c r="CF65" i="25"/>
  <c r="CE65" i="25"/>
  <c r="CD65" i="25"/>
  <c r="CC65" i="25"/>
  <c r="CG64" i="25"/>
  <c r="CF64" i="25"/>
  <c r="CE64" i="25"/>
  <c r="CD64" i="25"/>
  <c r="CC64" i="25"/>
  <c r="CG63" i="25"/>
  <c r="CF63" i="25"/>
  <c r="CE63" i="25"/>
  <c r="CD63" i="25"/>
  <c r="CC63" i="25"/>
  <c r="CG62" i="25"/>
  <c r="CF62" i="25"/>
  <c r="CE62" i="25"/>
  <c r="CD62" i="25"/>
  <c r="CC62" i="25"/>
  <c r="CG61" i="25"/>
  <c r="CF61" i="25"/>
  <c r="CE61" i="25"/>
  <c r="CD61" i="25"/>
  <c r="CC61" i="25"/>
  <c r="CH60" i="25"/>
  <c r="CG60" i="25"/>
  <c r="CF60" i="25"/>
  <c r="CE60" i="25"/>
  <c r="CD60" i="25"/>
  <c r="CC60" i="25"/>
  <c r="CG59" i="25"/>
  <c r="CF59" i="25"/>
  <c r="CE59" i="25"/>
  <c r="CD59" i="25"/>
  <c r="CC59" i="25"/>
  <c r="CG58" i="25"/>
  <c r="CF58" i="25"/>
  <c r="CE58" i="25"/>
  <c r="CD58" i="25"/>
  <c r="CC58" i="25"/>
  <c r="CH57" i="25"/>
  <c r="CG57" i="25"/>
  <c r="CF57" i="25"/>
  <c r="CE57" i="25"/>
  <c r="CD57" i="25"/>
  <c r="CC57" i="25"/>
  <c r="CG46" i="25"/>
  <c r="CF46" i="25"/>
  <c r="CE46" i="25"/>
  <c r="CD46" i="25"/>
  <c r="CC46" i="25"/>
  <c r="CG45" i="25"/>
  <c r="CF45" i="25"/>
  <c r="CE45" i="25"/>
  <c r="CD45" i="25"/>
  <c r="CC45" i="25"/>
  <c r="CH44" i="25"/>
  <c r="CG44" i="25"/>
  <c r="CF44" i="25"/>
  <c r="CE44" i="25"/>
  <c r="CD44" i="25"/>
  <c r="CC44" i="25"/>
  <c r="CG43" i="25"/>
  <c r="CF43" i="25"/>
  <c r="CE43" i="25"/>
  <c r="CD43" i="25"/>
  <c r="CC43" i="25"/>
  <c r="CG42" i="25"/>
  <c r="CF42" i="25"/>
  <c r="CE42" i="25"/>
  <c r="CD42" i="25"/>
  <c r="CC42" i="25"/>
  <c r="CG41" i="25"/>
  <c r="CF41" i="25"/>
  <c r="CE41" i="25"/>
  <c r="CD41" i="25"/>
  <c r="CC41" i="25"/>
  <c r="CG40" i="25"/>
  <c r="CF40" i="25"/>
  <c r="CE40" i="25"/>
  <c r="CD40" i="25"/>
  <c r="CC40" i="25"/>
  <c r="CG39" i="25"/>
  <c r="CF39" i="25"/>
  <c r="CE39" i="25"/>
  <c r="CD39" i="25"/>
  <c r="CC39" i="25"/>
  <c r="CG38" i="25"/>
  <c r="CF38" i="25"/>
  <c r="CE38" i="25"/>
  <c r="CD38" i="25"/>
  <c r="CC38" i="25"/>
  <c r="CG37" i="25"/>
  <c r="CF37" i="25"/>
  <c r="CE37" i="25"/>
  <c r="CD37" i="25"/>
  <c r="CC37" i="25"/>
  <c r="CG36" i="25"/>
  <c r="CF36" i="25"/>
  <c r="CE36" i="25"/>
  <c r="CD36" i="25"/>
  <c r="CC36" i="25"/>
  <c r="CG35" i="25"/>
  <c r="CF35" i="25"/>
  <c r="CE35" i="25"/>
  <c r="CD35" i="25"/>
  <c r="CC35" i="25"/>
  <c r="CG34" i="25"/>
  <c r="CF34" i="25"/>
  <c r="CE34" i="25"/>
  <c r="CD34" i="25"/>
  <c r="CC34" i="25"/>
  <c r="CG33" i="25"/>
  <c r="CF33" i="25"/>
  <c r="CE33" i="25"/>
  <c r="CD33" i="25"/>
  <c r="CC33" i="25"/>
  <c r="CG32" i="25"/>
  <c r="CF32" i="25"/>
  <c r="CE32" i="25"/>
  <c r="CD32" i="25"/>
  <c r="CC32" i="25"/>
  <c r="CG31" i="25"/>
  <c r="CF31" i="25"/>
  <c r="CE31" i="25"/>
  <c r="CD31" i="25"/>
  <c r="CC31" i="25"/>
  <c r="CG30" i="25"/>
  <c r="CF30" i="25"/>
  <c r="CE30" i="25"/>
  <c r="CD30" i="25"/>
  <c r="CC30" i="25"/>
  <c r="CG29" i="25"/>
  <c r="CF29" i="25"/>
  <c r="CE29" i="25"/>
  <c r="CD29" i="25"/>
  <c r="CC29" i="25"/>
  <c r="CG28" i="25"/>
  <c r="CF28" i="25"/>
  <c r="CE28" i="25"/>
  <c r="CD28" i="25"/>
  <c r="CC28" i="25"/>
  <c r="CG27" i="25"/>
  <c r="CF27" i="25"/>
  <c r="CE27" i="25"/>
  <c r="CD27" i="25"/>
  <c r="CC27" i="25"/>
  <c r="CG26" i="25"/>
  <c r="CF26" i="25"/>
  <c r="CE26" i="25"/>
  <c r="CD26" i="25"/>
  <c r="CC26" i="25"/>
  <c r="CG25" i="25"/>
  <c r="CF25" i="25"/>
  <c r="CE25" i="25"/>
  <c r="CD25" i="25"/>
  <c r="CC25" i="25"/>
  <c r="CG24" i="25"/>
  <c r="CF24" i="25"/>
  <c r="CE24" i="25"/>
  <c r="CD24" i="25"/>
  <c r="CC24" i="25"/>
  <c r="CG23" i="25"/>
  <c r="CF23" i="25"/>
  <c r="CE23" i="25"/>
  <c r="CD23" i="25"/>
  <c r="CC23" i="25"/>
  <c r="CG22" i="25"/>
  <c r="CF22" i="25"/>
  <c r="CE22" i="25"/>
  <c r="CD22" i="25"/>
  <c r="CC22" i="25"/>
  <c r="CG21" i="25"/>
  <c r="CF21" i="25"/>
  <c r="CE21" i="25"/>
  <c r="CD21" i="25"/>
  <c r="CC21" i="25"/>
  <c r="CG20" i="25"/>
  <c r="CF20" i="25"/>
  <c r="CE20" i="25"/>
  <c r="CD20" i="25"/>
  <c r="CC20" i="25"/>
  <c r="CG19" i="25"/>
  <c r="CF19" i="25"/>
  <c r="CE19" i="25"/>
  <c r="CD19" i="25"/>
  <c r="CC19" i="25"/>
  <c r="CG18" i="25"/>
  <c r="CF18" i="25"/>
  <c r="CE18" i="25"/>
  <c r="CD18" i="25"/>
  <c r="CC18" i="25"/>
  <c r="CG17" i="25"/>
  <c r="CF17" i="25"/>
  <c r="CE17" i="25"/>
  <c r="CD17" i="25"/>
  <c r="CC17" i="25"/>
  <c r="CH16" i="25"/>
  <c r="CG16" i="25"/>
  <c r="CF16" i="25"/>
  <c r="CE16" i="25"/>
  <c r="CD16" i="25"/>
  <c r="CC16" i="25"/>
  <c r="CG15" i="25"/>
  <c r="CF15" i="25"/>
  <c r="CE15" i="25"/>
  <c r="CD15" i="25"/>
  <c r="CC15" i="25"/>
  <c r="CD14" i="25"/>
  <c r="CE14" i="25"/>
  <c r="CF14" i="25"/>
  <c r="CG14" i="25"/>
  <c r="CG1044" i="23"/>
  <c r="CF1044" i="23"/>
  <c r="CE1044" i="23"/>
  <c r="CG1043" i="23"/>
  <c r="CF1043" i="23"/>
  <c r="CE1043" i="23"/>
  <c r="CG1042" i="23"/>
  <c r="CF1042" i="23"/>
  <c r="CE1042" i="23"/>
  <c r="CG1041" i="23"/>
  <c r="CF1041" i="23"/>
  <c r="CE1041" i="23"/>
  <c r="CG1040" i="23"/>
  <c r="CF1040" i="23"/>
  <c r="CE1040" i="23"/>
  <c r="CG1039" i="23"/>
  <c r="CF1039" i="23"/>
  <c r="CE1039" i="23"/>
  <c r="CG1038" i="23"/>
  <c r="CF1038" i="23"/>
  <c r="CE1038" i="23"/>
  <c r="CG1037" i="23"/>
  <c r="CF1037" i="23"/>
  <c r="CE1037" i="23"/>
  <c r="CG1036" i="23"/>
  <c r="CF1036" i="23"/>
  <c r="CE1036" i="23"/>
  <c r="CG1035" i="23"/>
  <c r="CF1035" i="23"/>
  <c r="CE1035" i="23"/>
  <c r="CG1034" i="23"/>
  <c r="CF1034" i="23"/>
  <c r="CE1034" i="23"/>
  <c r="CG1033" i="23"/>
  <c r="CF1033" i="23"/>
  <c r="CE1033" i="23"/>
  <c r="CG1032" i="23"/>
  <c r="CF1032" i="23"/>
  <c r="CE1032" i="23"/>
  <c r="CG1031" i="23"/>
  <c r="CF1031" i="23"/>
  <c r="CE1031" i="23"/>
  <c r="CG1030" i="23"/>
  <c r="CF1030" i="23"/>
  <c r="CE1030" i="23"/>
  <c r="CG1029" i="23"/>
  <c r="CF1029" i="23"/>
  <c r="CE1029" i="23"/>
  <c r="CG1028" i="23"/>
  <c r="CF1028" i="23"/>
  <c r="CE1028" i="23"/>
  <c r="CG1027" i="23"/>
  <c r="CF1027" i="23"/>
  <c r="CE1027" i="23"/>
  <c r="CG1026" i="23"/>
  <c r="CF1026" i="23"/>
  <c r="CE1026" i="23"/>
  <c r="CG1025" i="23"/>
  <c r="CF1025" i="23"/>
  <c r="CE1025" i="23"/>
  <c r="CG1024" i="23"/>
  <c r="CF1024" i="23"/>
  <c r="CE1024" i="23"/>
  <c r="CG1023" i="23"/>
  <c r="CF1023" i="23"/>
  <c r="CE1023" i="23"/>
  <c r="CG1022" i="23"/>
  <c r="CF1022" i="23"/>
  <c r="CE1022" i="23"/>
  <c r="CG1021" i="23"/>
  <c r="CF1021" i="23"/>
  <c r="CE1021" i="23"/>
  <c r="CG1020" i="23"/>
  <c r="CF1020" i="23"/>
  <c r="CE1020" i="23"/>
  <c r="CG1019" i="23"/>
  <c r="CF1019" i="23"/>
  <c r="CE1019" i="23"/>
  <c r="CG1018" i="23"/>
  <c r="CF1018" i="23"/>
  <c r="CE1018" i="23"/>
  <c r="CG1017" i="23"/>
  <c r="CF1017" i="23"/>
  <c r="CE1017" i="23"/>
  <c r="CG1016" i="23"/>
  <c r="CF1016" i="23"/>
  <c r="CE1016" i="23"/>
  <c r="CG1015" i="23"/>
  <c r="CF1015" i="23"/>
  <c r="CE1015" i="23"/>
  <c r="CG1014" i="23"/>
  <c r="CF1014" i="23"/>
  <c r="CE1014" i="23"/>
  <c r="CG1013" i="23"/>
  <c r="CF1013" i="23"/>
  <c r="CE1013" i="23"/>
  <c r="CG1012" i="23"/>
  <c r="CF1012" i="23"/>
  <c r="CE1012" i="23"/>
  <c r="CG1011" i="23"/>
  <c r="CF1011" i="23"/>
  <c r="CE1011" i="23"/>
  <c r="CG1003" i="23"/>
  <c r="CF1003" i="23"/>
  <c r="CE1003" i="23"/>
  <c r="CG1002" i="23"/>
  <c r="CF1002" i="23"/>
  <c r="CE1002" i="23"/>
  <c r="CG1001" i="23"/>
  <c r="CF1001" i="23"/>
  <c r="CE1001" i="23"/>
  <c r="CG1000" i="23"/>
  <c r="CF1000" i="23"/>
  <c r="CE1000" i="23"/>
  <c r="CG999" i="23"/>
  <c r="CF999" i="23"/>
  <c r="CE999" i="23"/>
  <c r="CG998" i="23"/>
  <c r="CF998" i="23"/>
  <c r="CE998" i="23"/>
  <c r="CG997" i="23"/>
  <c r="CF997" i="23"/>
  <c r="CE997" i="23"/>
  <c r="CG996" i="23"/>
  <c r="CF996" i="23"/>
  <c r="CE996" i="23"/>
  <c r="CG995" i="23"/>
  <c r="CF995" i="23"/>
  <c r="CE995" i="23"/>
  <c r="CG994" i="23"/>
  <c r="CF994" i="23"/>
  <c r="CE994" i="23"/>
  <c r="CG993" i="23"/>
  <c r="CF993" i="23"/>
  <c r="CE993" i="23"/>
  <c r="CG992" i="23"/>
  <c r="CF992" i="23"/>
  <c r="CE992" i="23"/>
  <c r="CG991" i="23"/>
  <c r="CF991" i="23"/>
  <c r="CE991" i="23"/>
  <c r="CG990" i="23"/>
  <c r="CF990" i="23"/>
  <c r="CE990" i="23"/>
  <c r="CG989" i="23"/>
  <c r="CF989" i="23"/>
  <c r="CE989" i="23"/>
  <c r="CG988" i="23"/>
  <c r="CF988" i="23"/>
  <c r="CE988" i="23"/>
  <c r="CG987" i="23"/>
  <c r="CF987" i="23"/>
  <c r="CE987" i="23"/>
  <c r="CG986" i="23"/>
  <c r="CF986" i="23"/>
  <c r="CE986" i="23"/>
  <c r="CG985" i="23"/>
  <c r="CF985" i="23"/>
  <c r="CE985" i="23"/>
  <c r="CG984" i="23"/>
  <c r="CF984" i="23"/>
  <c r="CE984" i="23"/>
  <c r="CG983" i="23"/>
  <c r="CF983" i="23"/>
  <c r="CE983" i="23"/>
  <c r="CG982" i="23"/>
  <c r="CF982" i="23"/>
  <c r="CE982" i="23"/>
  <c r="CG981" i="23"/>
  <c r="CF981" i="23"/>
  <c r="CE981" i="23"/>
  <c r="CG980" i="23"/>
  <c r="CF980" i="23"/>
  <c r="CE980" i="23"/>
  <c r="CG979" i="23"/>
  <c r="CF979" i="23"/>
  <c r="CE979" i="23"/>
  <c r="CG978" i="23"/>
  <c r="CF978" i="23"/>
  <c r="CE978" i="23"/>
  <c r="CG977" i="23"/>
  <c r="CF977" i="23"/>
  <c r="CE977" i="23"/>
  <c r="CG976" i="23"/>
  <c r="CF976" i="23"/>
  <c r="CE976" i="23"/>
  <c r="CG975" i="23"/>
  <c r="CF975" i="23"/>
  <c r="CE975" i="23"/>
  <c r="CG974" i="23"/>
  <c r="CF974" i="23"/>
  <c r="CE974" i="23"/>
  <c r="CG973" i="23"/>
  <c r="CF973" i="23"/>
  <c r="CE973" i="23"/>
  <c r="CG972" i="23"/>
  <c r="CF972" i="23"/>
  <c r="CE972" i="23"/>
  <c r="CG971" i="23"/>
  <c r="CF971" i="23"/>
  <c r="CE971" i="23"/>
  <c r="CG970" i="23"/>
  <c r="CF970" i="23"/>
  <c r="CE970" i="23"/>
  <c r="CG961" i="23"/>
  <c r="CF961" i="23"/>
  <c r="CE961" i="23"/>
  <c r="CG960" i="23"/>
  <c r="CF960" i="23"/>
  <c r="CE960" i="23"/>
  <c r="CG959" i="23"/>
  <c r="CF959" i="23"/>
  <c r="CE959" i="23"/>
  <c r="CG958" i="23"/>
  <c r="CF958" i="23"/>
  <c r="CE958" i="23"/>
  <c r="CG957" i="23"/>
  <c r="CF957" i="23"/>
  <c r="CE957" i="23"/>
  <c r="CG956" i="23"/>
  <c r="CF956" i="23"/>
  <c r="CE956" i="23"/>
  <c r="CG955" i="23"/>
  <c r="CF955" i="23"/>
  <c r="CE955" i="23"/>
  <c r="CG954" i="23"/>
  <c r="CF954" i="23"/>
  <c r="CE954" i="23"/>
  <c r="CG953" i="23"/>
  <c r="CF953" i="23"/>
  <c r="CE953" i="23"/>
  <c r="CG952" i="23"/>
  <c r="CF952" i="23"/>
  <c r="CE952" i="23"/>
  <c r="CG951" i="23"/>
  <c r="CF951" i="23"/>
  <c r="CE951" i="23"/>
  <c r="CG950" i="23"/>
  <c r="CF950" i="23"/>
  <c r="CE950" i="23"/>
  <c r="CG949" i="23"/>
  <c r="CF949" i="23"/>
  <c r="CE949" i="23"/>
  <c r="CG948" i="23"/>
  <c r="CF948" i="23"/>
  <c r="CE948" i="23"/>
  <c r="CG947" i="23"/>
  <c r="CF947" i="23"/>
  <c r="CE947" i="23"/>
  <c r="CG946" i="23"/>
  <c r="CF946" i="23"/>
  <c r="CE946" i="23"/>
  <c r="CG945" i="23"/>
  <c r="CF945" i="23"/>
  <c r="CE945" i="23"/>
  <c r="CG944" i="23"/>
  <c r="CF944" i="23"/>
  <c r="CE944" i="23"/>
  <c r="CG943" i="23"/>
  <c r="CF943" i="23"/>
  <c r="CE943" i="23"/>
  <c r="CG942" i="23"/>
  <c r="CF942" i="23"/>
  <c r="CE942" i="23"/>
  <c r="CG941" i="23"/>
  <c r="CF941" i="23"/>
  <c r="CE941" i="23"/>
  <c r="CG940" i="23"/>
  <c r="CF940" i="23"/>
  <c r="CE940" i="23"/>
  <c r="CG939" i="23"/>
  <c r="CF939" i="23"/>
  <c r="CE939" i="23"/>
  <c r="CG938" i="23"/>
  <c r="CF938" i="23"/>
  <c r="CE938" i="23"/>
  <c r="CG937" i="23"/>
  <c r="CF937" i="23"/>
  <c r="CE937" i="23"/>
  <c r="CG936" i="23"/>
  <c r="CF936" i="23"/>
  <c r="CE936" i="23"/>
  <c r="CG935" i="23"/>
  <c r="CF935" i="23"/>
  <c r="CE935" i="23"/>
  <c r="CG934" i="23"/>
  <c r="CF934" i="23"/>
  <c r="CE934" i="23"/>
  <c r="CG933" i="23"/>
  <c r="CF933" i="23"/>
  <c r="CE933" i="23"/>
  <c r="CG932" i="23"/>
  <c r="CF932" i="23"/>
  <c r="CE932" i="23"/>
  <c r="CG931" i="23"/>
  <c r="CF931" i="23"/>
  <c r="CE931" i="23"/>
  <c r="CG930" i="23"/>
  <c r="CF930" i="23"/>
  <c r="CE930" i="23"/>
  <c r="CG929" i="23"/>
  <c r="CF929" i="23"/>
  <c r="CE929" i="23"/>
  <c r="CG928" i="23"/>
  <c r="CF928" i="23"/>
  <c r="CE928" i="23"/>
  <c r="CG920" i="23"/>
  <c r="CF920" i="23"/>
  <c r="CE920" i="23"/>
  <c r="CG919" i="23"/>
  <c r="CF919" i="23"/>
  <c r="CE919" i="23"/>
  <c r="CH918" i="23"/>
  <c r="CG918" i="23"/>
  <c r="CF918" i="23"/>
  <c r="CE918" i="23"/>
  <c r="CG917" i="23"/>
  <c r="CF917" i="23"/>
  <c r="CE917" i="23"/>
  <c r="CG916" i="23"/>
  <c r="CF916" i="23"/>
  <c r="CE916" i="23"/>
  <c r="CG915" i="23"/>
  <c r="CF915" i="23"/>
  <c r="CE915" i="23"/>
  <c r="CG914" i="23"/>
  <c r="CF914" i="23"/>
  <c r="CE914" i="23"/>
  <c r="CG913" i="23"/>
  <c r="CF913" i="23"/>
  <c r="CE913" i="23"/>
  <c r="CG912" i="23"/>
  <c r="CF912" i="23"/>
  <c r="CE912" i="23"/>
  <c r="CG911" i="23"/>
  <c r="CF911" i="23"/>
  <c r="CE911" i="23"/>
  <c r="CG910" i="23"/>
  <c r="CF910" i="23"/>
  <c r="CE910" i="23"/>
  <c r="CG909" i="23"/>
  <c r="CF909" i="23"/>
  <c r="CE909" i="23"/>
  <c r="CG908" i="23"/>
  <c r="CF908" i="23"/>
  <c r="CE908" i="23"/>
  <c r="CG907" i="23"/>
  <c r="CF907" i="23"/>
  <c r="CE907" i="23"/>
  <c r="CG906" i="23"/>
  <c r="CF906" i="23"/>
  <c r="CE906" i="23"/>
  <c r="CG905" i="23"/>
  <c r="CF905" i="23"/>
  <c r="CE905" i="23"/>
  <c r="CG904" i="23"/>
  <c r="CF904" i="23"/>
  <c r="CE904" i="23"/>
  <c r="CG903" i="23"/>
  <c r="CF903" i="23"/>
  <c r="CE903" i="23"/>
  <c r="CG902" i="23"/>
  <c r="CF902" i="23"/>
  <c r="CE902" i="23"/>
  <c r="CG901" i="23"/>
  <c r="CF901" i="23"/>
  <c r="CE901" i="23"/>
  <c r="CG900" i="23"/>
  <c r="CF900" i="23"/>
  <c r="CE900" i="23"/>
  <c r="CG899" i="23"/>
  <c r="CF899" i="23"/>
  <c r="CE899" i="23"/>
  <c r="CG898" i="23"/>
  <c r="CF898" i="23"/>
  <c r="CE898" i="23"/>
  <c r="CG897" i="23"/>
  <c r="CF897" i="23"/>
  <c r="CE897" i="23"/>
  <c r="CG896" i="23"/>
  <c r="CF896" i="23"/>
  <c r="CE896" i="23"/>
  <c r="CG895" i="23"/>
  <c r="CF895" i="23"/>
  <c r="CE895" i="23"/>
  <c r="CG894" i="23"/>
  <c r="CF894" i="23"/>
  <c r="CE894" i="23"/>
  <c r="CG893" i="23"/>
  <c r="CF893" i="23"/>
  <c r="CE893" i="23"/>
  <c r="CG892" i="23"/>
  <c r="CF892" i="23"/>
  <c r="CE892" i="23"/>
  <c r="CG891" i="23"/>
  <c r="CF891" i="23"/>
  <c r="CE891" i="23"/>
  <c r="CG890" i="23"/>
  <c r="CF890" i="23"/>
  <c r="CE890" i="23"/>
  <c r="CG889" i="23"/>
  <c r="CF889" i="23"/>
  <c r="CE889" i="23"/>
  <c r="CG888" i="23"/>
  <c r="CF888" i="23"/>
  <c r="CE888" i="23"/>
  <c r="CH887" i="23"/>
  <c r="CG887" i="23"/>
  <c r="CF887" i="23"/>
  <c r="CE887" i="23"/>
  <c r="CG878" i="23"/>
  <c r="CF878" i="23"/>
  <c r="CE878" i="23"/>
  <c r="CG877" i="23"/>
  <c r="CF877" i="23"/>
  <c r="CE877" i="23"/>
  <c r="CH876" i="23"/>
  <c r="CG876" i="23"/>
  <c r="CF876" i="23"/>
  <c r="CE876" i="23"/>
  <c r="CG875" i="23"/>
  <c r="CF875" i="23"/>
  <c r="CE875" i="23"/>
  <c r="CG874" i="23"/>
  <c r="CF874" i="23"/>
  <c r="CE874" i="23"/>
  <c r="CG873" i="23"/>
  <c r="CF873" i="23"/>
  <c r="CE873" i="23"/>
  <c r="CG872" i="23"/>
  <c r="CF872" i="23"/>
  <c r="CE872" i="23"/>
  <c r="CG871" i="23"/>
  <c r="CF871" i="23"/>
  <c r="CE871" i="23"/>
  <c r="CG870" i="23"/>
  <c r="CF870" i="23"/>
  <c r="CE870" i="23"/>
  <c r="CG869" i="23"/>
  <c r="CF869" i="23"/>
  <c r="CE869" i="23"/>
  <c r="CG868" i="23"/>
  <c r="CF868" i="23"/>
  <c r="CE868" i="23"/>
  <c r="CG867" i="23"/>
  <c r="CF867" i="23"/>
  <c r="CE867" i="23"/>
  <c r="CG866" i="23"/>
  <c r="CF866" i="23"/>
  <c r="CE866" i="23"/>
  <c r="CG865" i="23"/>
  <c r="CF865" i="23"/>
  <c r="CE865" i="23"/>
  <c r="CG864" i="23"/>
  <c r="CF864" i="23"/>
  <c r="CE864" i="23"/>
  <c r="CG863" i="23"/>
  <c r="CF863" i="23"/>
  <c r="CE863" i="23"/>
  <c r="CG862" i="23"/>
  <c r="CF862" i="23"/>
  <c r="CE862" i="23"/>
  <c r="CG861" i="23"/>
  <c r="CF861" i="23"/>
  <c r="CE861" i="23"/>
  <c r="CG860" i="23"/>
  <c r="CF860" i="23"/>
  <c r="CE860" i="23"/>
  <c r="CG859" i="23"/>
  <c r="CF859" i="23"/>
  <c r="CE859" i="23"/>
  <c r="CG858" i="23"/>
  <c r="CF858" i="23"/>
  <c r="CE858" i="23"/>
  <c r="CG857" i="23"/>
  <c r="CF857" i="23"/>
  <c r="CE857" i="23"/>
  <c r="CG856" i="23"/>
  <c r="CF856" i="23"/>
  <c r="CE856" i="23"/>
  <c r="CG855" i="23"/>
  <c r="CF855" i="23"/>
  <c r="CE855" i="23"/>
  <c r="CG854" i="23"/>
  <c r="CF854" i="23"/>
  <c r="CE854" i="23"/>
  <c r="CG853" i="23"/>
  <c r="CF853" i="23"/>
  <c r="CE853" i="23"/>
  <c r="CG852" i="23"/>
  <c r="CF852" i="23"/>
  <c r="CE852" i="23"/>
  <c r="CG851" i="23"/>
  <c r="CF851" i="23"/>
  <c r="CE851" i="23"/>
  <c r="CG850" i="23"/>
  <c r="CF850" i="23"/>
  <c r="CE850" i="23"/>
  <c r="CG849" i="23"/>
  <c r="CF849" i="23"/>
  <c r="CE849" i="23"/>
  <c r="CG848" i="23"/>
  <c r="CF848" i="23"/>
  <c r="CE848" i="23"/>
  <c r="CG847" i="23"/>
  <c r="CF847" i="23"/>
  <c r="CE847" i="23"/>
  <c r="CG846" i="23"/>
  <c r="CF846" i="23"/>
  <c r="CE846" i="23"/>
  <c r="CG845" i="23"/>
  <c r="CF845" i="23"/>
  <c r="CE845" i="23"/>
  <c r="CG836" i="23"/>
  <c r="CF836" i="23"/>
  <c r="CE836" i="23"/>
  <c r="CG835" i="23"/>
  <c r="CF835" i="23"/>
  <c r="CE835" i="23"/>
  <c r="CH834" i="23"/>
  <c r="CG834" i="23"/>
  <c r="CF834" i="23"/>
  <c r="CE834" i="23"/>
  <c r="CG833" i="23"/>
  <c r="CF833" i="23"/>
  <c r="CE833" i="23"/>
  <c r="CG832" i="23"/>
  <c r="CF832" i="23"/>
  <c r="CE832" i="23"/>
  <c r="CG831" i="23"/>
  <c r="CF831" i="23"/>
  <c r="CE831" i="23"/>
  <c r="CG830" i="23"/>
  <c r="CF830" i="23"/>
  <c r="CE830" i="23"/>
  <c r="CG829" i="23"/>
  <c r="CF829" i="23"/>
  <c r="CE829" i="23"/>
  <c r="CG828" i="23"/>
  <c r="CF828" i="23"/>
  <c r="CE828" i="23"/>
  <c r="CG827" i="23"/>
  <c r="CF827" i="23"/>
  <c r="CE827" i="23"/>
  <c r="CG826" i="23"/>
  <c r="CF826" i="23"/>
  <c r="CE826" i="23"/>
  <c r="CG825" i="23"/>
  <c r="CF825" i="23"/>
  <c r="CE825" i="23"/>
  <c r="CG824" i="23"/>
  <c r="CF824" i="23"/>
  <c r="CE824" i="23"/>
  <c r="CG823" i="23"/>
  <c r="CF823" i="23"/>
  <c r="CE823" i="23"/>
  <c r="CG822" i="23"/>
  <c r="CF822" i="23"/>
  <c r="CE822" i="23"/>
  <c r="CG821" i="23"/>
  <c r="CF821" i="23"/>
  <c r="CE821" i="23"/>
  <c r="CG820" i="23"/>
  <c r="CF820" i="23"/>
  <c r="CE820" i="23"/>
  <c r="CG819" i="23"/>
  <c r="CF819" i="23"/>
  <c r="CE819" i="23"/>
  <c r="CG818" i="23"/>
  <c r="CF818" i="23"/>
  <c r="CE818" i="23"/>
  <c r="CG817" i="23"/>
  <c r="CF817" i="23"/>
  <c r="CE817" i="23"/>
  <c r="CG816" i="23"/>
  <c r="CF816" i="23"/>
  <c r="CE816" i="23"/>
  <c r="CG815" i="23"/>
  <c r="CF815" i="23"/>
  <c r="CE815" i="23"/>
  <c r="CG814" i="23"/>
  <c r="CF814" i="23"/>
  <c r="CE814" i="23"/>
  <c r="CG813" i="23"/>
  <c r="CF813" i="23"/>
  <c r="CE813" i="23"/>
  <c r="CG812" i="23"/>
  <c r="CF812" i="23"/>
  <c r="CE812" i="23"/>
  <c r="CG811" i="23"/>
  <c r="CF811" i="23"/>
  <c r="CE811" i="23"/>
  <c r="CG810" i="23"/>
  <c r="CF810" i="23"/>
  <c r="CE810" i="23"/>
  <c r="CG809" i="23"/>
  <c r="CF809" i="23"/>
  <c r="CE809" i="23"/>
  <c r="CG808" i="23"/>
  <c r="CF808" i="23"/>
  <c r="CE808" i="23"/>
  <c r="CG807" i="23"/>
  <c r="CF807" i="23"/>
  <c r="CE807" i="23"/>
  <c r="CG806" i="23"/>
  <c r="CF806" i="23"/>
  <c r="CE806" i="23"/>
  <c r="CG805" i="23"/>
  <c r="CF805" i="23"/>
  <c r="CE805" i="23"/>
  <c r="CG804" i="23"/>
  <c r="CF804" i="23"/>
  <c r="CE804" i="23"/>
  <c r="CG803" i="23"/>
  <c r="CF803" i="23"/>
  <c r="CE803" i="23"/>
  <c r="CG795" i="23"/>
  <c r="CF795" i="23"/>
  <c r="CE795" i="23"/>
  <c r="CG794" i="23"/>
  <c r="CF794" i="23"/>
  <c r="CE794" i="23"/>
  <c r="CH793" i="23"/>
  <c r="CG793" i="23"/>
  <c r="CF793" i="23"/>
  <c r="CE793" i="23"/>
  <c r="CG792" i="23"/>
  <c r="CF792" i="23"/>
  <c r="CE792" i="23"/>
  <c r="CG791" i="23"/>
  <c r="CF791" i="23"/>
  <c r="CE791" i="23"/>
  <c r="CG790" i="23"/>
  <c r="CF790" i="23"/>
  <c r="CE790" i="23"/>
  <c r="CG789" i="23"/>
  <c r="CF789" i="23"/>
  <c r="CE789" i="23"/>
  <c r="CG788" i="23"/>
  <c r="CF788" i="23"/>
  <c r="CE788" i="23"/>
  <c r="CG787" i="23"/>
  <c r="CF787" i="23"/>
  <c r="CE787" i="23"/>
  <c r="CG786" i="23"/>
  <c r="CF786" i="23"/>
  <c r="CE786" i="23"/>
  <c r="CG785" i="23"/>
  <c r="CF785" i="23"/>
  <c r="CE785" i="23"/>
  <c r="CG784" i="23"/>
  <c r="CF784" i="23"/>
  <c r="CE784" i="23"/>
  <c r="CG783" i="23"/>
  <c r="CF783" i="23"/>
  <c r="CE783" i="23"/>
  <c r="CG782" i="23"/>
  <c r="CF782" i="23"/>
  <c r="CE782" i="23"/>
  <c r="CG781" i="23"/>
  <c r="CF781" i="23"/>
  <c r="CE781" i="23"/>
  <c r="CG780" i="23"/>
  <c r="CF780" i="23"/>
  <c r="CE780" i="23"/>
  <c r="CG779" i="23"/>
  <c r="CF779" i="23"/>
  <c r="CE779" i="23"/>
  <c r="CG778" i="23"/>
  <c r="CF778" i="23"/>
  <c r="CE778" i="23"/>
  <c r="CG777" i="23"/>
  <c r="CF777" i="23"/>
  <c r="CE777" i="23"/>
  <c r="CG776" i="23"/>
  <c r="CF776" i="23"/>
  <c r="CE776" i="23"/>
  <c r="CG775" i="23"/>
  <c r="CF775" i="23"/>
  <c r="CE775" i="23"/>
  <c r="CG774" i="23"/>
  <c r="CF774" i="23"/>
  <c r="CE774" i="23"/>
  <c r="CG773" i="23"/>
  <c r="CF773" i="23"/>
  <c r="CE773" i="23"/>
  <c r="CG772" i="23"/>
  <c r="CF772" i="23"/>
  <c r="CE772" i="23"/>
  <c r="CG771" i="23"/>
  <c r="CF771" i="23"/>
  <c r="CE771" i="23"/>
  <c r="CG770" i="23"/>
  <c r="CF770" i="23"/>
  <c r="CE770" i="23"/>
  <c r="CG769" i="23"/>
  <c r="CF769" i="23"/>
  <c r="CE769" i="23"/>
  <c r="CG768" i="23"/>
  <c r="CF768" i="23"/>
  <c r="CE768" i="23"/>
  <c r="CG767" i="23"/>
  <c r="CF767" i="23"/>
  <c r="CE767" i="23"/>
  <c r="CG766" i="23"/>
  <c r="CF766" i="23"/>
  <c r="CE766" i="23"/>
  <c r="CG765" i="23"/>
  <c r="CF765" i="23"/>
  <c r="CE765" i="23"/>
  <c r="CG764" i="23"/>
  <c r="CF764" i="23"/>
  <c r="CE764" i="23"/>
  <c r="CG763" i="23"/>
  <c r="CF763" i="23"/>
  <c r="CE763" i="23"/>
  <c r="CG762" i="23"/>
  <c r="CF762" i="23"/>
  <c r="CE762" i="23"/>
  <c r="CG754" i="23"/>
  <c r="CF754" i="23"/>
  <c r="CE754" i="23"/>
  <c r="CG753" i="23"/>
  <c r="CF753" i="23"/>
  <c r="CE753" i="23"/>
  <c r="CH752" i="23"/>
  <c r="CG752" i="23"/>
  <c r="CF752" i="23"/>
  <c r="CE752" i="23"/>
  <c r="CG751" i="23"/>
  <c r="CF751" i="23"/>
  <c r="CE751" i="23"/>
  <c r="CG750" i="23"/>
  <c r="CF750" i="23"/>
  <c r="CE750" i="23"/>
  <c r="CG749" i="23"/>
  <c r="CF749" i="23"/>
  <c r="CE749" i="23"/>
  <c r="CG748" i="23"/>
  <c r="CF748" i="23"/>
  <c r="CE748" i="23"/>
  <c r="CG747" i="23"/>
  <c r="CF747" i="23"/>
  <c r="CE747" i="23"/>
  <c r="CG746" i="23"/>
  <c r="CF746" i="23"/>
  <c r="CE746" i="23"/>
  <c r="CG745" i="23"/>
  <c r="CF745" i="23"/>
  <c r="CE745" i="23"/>
  <c r="CG744" i="23"/>
  <c r="CF744" i="23"/>
  <c r="CE744" i="23"/>
  <c r="CG743" i="23"/>
  <c r="CF743" i="23"/>
  <c r="CE743" i="23"/>
  <c r="CG742" i="23"/>
  <c r="CF742" i="23"/>
  <c r="CE742" i="23"/>
  <c r="CG741" i="23"/>
  <c r="CF741" i="23"/>
  <c r="CE741" i="23"/>
  <c r="CG740" i="23"/>
  <c r="CF740" i="23"/>
  <c r="CE740" i="23"/>
  <c r="CG739" i="23"/>
  <c r="CF739" i="23"/>
  <c r="CE739" i="23"/>
  <c r="CG738" i="23"/>
  <c r="CF738" i="23"/>
  <c r="CE738" i="23"/>
  <c r="CG737" i="23"/>
  <c r="CF737" i="23"/>
  <c r="CE737" i="23"/>
  <c r="CG736" i="23"/>
  <c r="CF736" i="23"/>
  <c r="CE736" i="23"/>
  <c r="CG735" i="23"/>
  <c r="CF735" i="23"/>
  <c r="CE735" i="23"/>
  <c r="CG734" i="23"/>
  <c r="CF734" i="23"/>
  <c r="CE734" i="23"/>
  <c r="CG733" i="23"/>
  <c r="CF733" i="23"/>
  <c r="CE733" i="23"/>
  <c r="CG732" i="23"/>
  <c r="CF732" i="23"/>
  <c r="CE732" i="23"/>
  <c r="CG731" i="23"/>
  <c r="CF731" i="23"/>
  <c r="CE731" i="23"/>
  <c r="CG730" i="23"/>
  <c r="CF730" i="23"/>
  <c r="CE730" i="23"/>
  <c r="CG729" i="23"/>
  <c r="CF729" i="23"/>
  <c r="CE729" i="23"/>
  <c r="CG728" i="23"/>
  <c r="CF728" i="23"/>
  <c r="CE728" i="23"/>
  <c r="CG727" i="23"/>
  <c r="CF727" i="23"/>
  <c r="CE727" i="23"/>
  <c r="CG726" i="23"/>
  <c r="CF726" i="23"/>
  <c r="CE726" i="23"/>
  <c r="CG725" i="23"/>
  <c r="CF725" i="23"/>
  <c r="CE725" i="23"/>
  <c r="CG724" i="23"/>
  <c r="CF724" i="23"/>
  <c r="CE724" i="23"/>
  <c r="CG723" i="23"/>
  <c r="CF723" i="23"/>
  <c r="CE723" i="23"/>
  <c r="CG722" i="23"/>
  <c r="CF722" i="23"/>
  <c r="CE722" i="23"/>
  <c r="CG721" i="23"/>
  <c r="CF721" i="23"/>
  <c r="CE721" i="23"/>
  <c r="CG713" i="23"/>
  <c r="CF713" i="23"/>
  <c r="CE713" i="23"/>
  <c r="CG712" i="23"/>
  <c r="CF712" i="23"/>
  <c r="CE712" i="23"/>
  <c r="CH711" i="23"/>
  <c r="CG711" i="23"/>
  <c r="CF711" i="23"/>
  <c r="CE711" i="23"/>
  <c r="CG710" i="23"/>
  <c r="CF710" i="23"/>
  <c r="CE710" i="23"/>
  <c r="CG709" i="23"/>
  <c r="CF709" i="23"/>
  <c r="CE709" i="23"/>
  <c r="CG708" i="23"/>
  <c r="CF708" i="23"/>
  <c r="CE708" i="23"/>
  <c r="CG707" i="23"/>
  <c r="CF707" i="23"/>
  <c r="CE707" i="23"/>
  <c r="CG706" i="23"/>
  <c r="CF706" i="23"/>
  <c r="CE706" i="23"/>
  <c r="CG705" i="23"/>
  <c r="CF705" i="23"/>
  <c r="CE705" i="23"/>
  <c r="CG704" i="23"/>
  <c r="CF704" i="23"/>
  <c r="CE704" i="23"/>
  <c r="CG703" i="23"/>
  <c r="CF703" i="23"/>
  <c r="CE703" i="23"/>
  <c r="CG702" i="23"/>
  <c r="CF702" i="23"/>
  <c r="CE702" i="23"/>
  <c r="CG701" i="23"/>
  <c r="CF701" i="23"/>
  <c r="CE701" i="23"/>
  <c r="CG700" i="23"/>
  <c r="CF700" i="23"/>
  <c r="CE700" i="23"/>
  <c r="CG699" i="23"/>
  <c r="CF699" i="23"/>
  <c r="CE699" i="23"/>
  <c r="CG698" i="23"/>
  <c r="CF698" i="23"/>
  <c r="CE698" i="23"/>
  <c r="CG697" i="23"/>
  <c r="CF697" i="23"/>
  <c r="CE697" i="23"/>
  <c r="CG696" i="23"/>
  <c r="CF696" i="23"/>
  <c r="CE696" i="23"/>
  <c r="CG695" i="23"/>
  <c r="CF695" i="23"/>
  <c r="CE695" i="23"/>
  <c r="CG694" i="23"/>
  <c r="CF694" i="23"/>
  <c r="CE694" i="23"/>
  <c r="CG693" i="23"/>
  <c r="CF693" i="23"/>
  <c r="CE693" i="23"/>
  <c r="CG692" i="23"/>
  <c r="CF692" i="23"/>
  <c r="CE692" i="23"/>
  <c r="CG691" i="23"/>
  <c r="CF691" i="23"/>
  <c r="CE691" i="23"/>
  <c r="CG690" i="23"/>
  <c r="CF690" i="23"/>
  <c r="CE690" i="23"/>
  <c r="CG689" i="23"/>
  <c r="CF689" i="23"/>
  <c r="CE689" i="23"/>
  <c r="CG688" i="23"/>
  <c r="CF688" i="23"/>
  <c r="CE688" i="23"/>
  <c r="CG687" i="23"/>
  <c r="CF687" i="23"/>
  <c r="CE687" i="23"/>
  <c r="CG686" i="23"/>
  <c r="CF686" i="23"/>
  <c r="CE686" i="23"/>
  <c r="CG685" i="23"/>
  <c r="CF685" i="23"/>
  <c r="CE685" i="23"/>
  <c r="CG684" i="23"/>
  <c r="CF684" i="23"/>
  <c r="CE684" i="23"/>
  <c r="CG683" i="23"/>
  <c r="CF683" i="23"/>
  <c r="CE683" i="23"/>
  <c r="CG682" i="23"/>
  <c r="CF682" i="23"/>
  <c r="CE682" i="23"/>
  <c r="CG681" i="23"/>
  <c r="CF681" i="23"/>
  <c r="CE681" i="23"/>
  <c r="CG680" i="23"/>
  <c r="CF680" i="23"/>
  <c r="CE680" i="23"/>
  <c r="CG671" i="23"/>
  <c r="CF671" i="23"/>
  <c r="CE671" i="23"/>
  <c r="CG670" i="23"/>
  <c r="CF670" i="23"/>
  <c r="CE670" i="23"/>
  <c r="CH669" i="23"/>
  <c r="CG669" i="23"/>
  <c r="CF669" i="23"/>
  <c r="CE669" i="23"/>
  <c r="CG668" i="23"/>
  <c r="CF668" i="23"/>
  <c r="CE668" i="23"/>
  <c r="CG667" i="23"/>
  <c r="CF667" i="23"/>
  <c r="CE667" i="23"/>
  <c r="CG666" i="23"/>
  <c r="CF666" i="23"/>
  <c r="CE666" i="23"/>
  <c r="CG665" i="23"/>
  <c r="CF665" i="23"/>
  <c r="CE665" i="23"/>
  <c r="CG664" i="23"/>
  <c r="CF664" i="23"/>
  <c r="CE664" i="23"/>
  <c r="CG663" i="23"/>
  <c r="CF663" i="23"/>
  <c r="CE663" i="23"/>
  <c r="CG662" i="23"/>
  <c r="CF662" i="23"/>
  <c r="CE662" i="23"/>
  <c r="CG661" i="23"/>
  <c r="CF661" i="23"/>
  <c r="CE661" i="23"/>
  <c r="CG660" i="23"/>
  <c r="CF660" i="23"/>
  <c r="CE660" i="23"/>
  <c r="CG659" i="23"/>
  <c r="CF659" i="23"/>
  <c r="CE659" i="23"/>
  <c r="CG658" i="23"/>
  <c r="CF658" i="23"/>
  <c r="CE658" i="23"/>
  <c r="CG657" i="23"/>
  <c r="CF657" i="23"/>
  <c r="CE657" i="23"/>
  <c r="CG656" i="23"/>
  <c r="CF656" i="23"/>
  <c r="CE656" i="23"/>
  <c r="CG655" i="23"/>
  <c r="CF655" i="23"/>
  <c r="CE655" i="23"/>
  <c r="CG654" i="23"/>
  <c r="CF654" i="23"/>
  <c r="CE654" i="23"/>
  <c r="CG653" i="23"/>
  <c r="CF653" i="23"/>
  <c r="CE653" i="23"/>
  <c r="CG652" i="23"/>
  <c r="CF652" i="23"/>
  <c r="CE652" i="23"/>
  <c r="CG651" i="23"/>
  <c r="CF651" i="23"/>
  <c r="CE651" i="23"/>
  <c r="CG650" i="23"/>
  <c r="CF650" i="23"/>
  <c r="CE650" i="23"/>
  <c r="CG649" i="23"/>
  <c r="CF649" i="23"/>
  <c r="CE649" i="23"/>
  <c r="CG648" i="23"/>
  <c r="CF648" i="23"/>
  <c r="CE648" i="23"/>
  <c r="CG647" i="23"/>
  <c r="CF647" i="23"/>
  <c r="CE647" i="23"/>
  <c r="CG646" i="23"/>
  <c r="CF646" i="23"/>
  <c r="CE646" i="23"/>
  <c r="CG645" i="23"/>
  <c r="CF645" i="23"/>
  <c r="CE645" i="23"/>
  <c r="CG644" i="23"/>
  <c r="CF644" i="23"/>
  <c r="CE644" i="23"/>
  <c r="CG643" i="23"/>
  <c r="CF643" i="23"/>
  <c r="CE643" i="23"/>
  <c r="CG642" i="23"/>
  <c r="CF642" i="23"/>
  <c r="CE642" i="23"/>
  <c r="CG641" i="23"/>
  <c r="CF641" i="23"/>
  <c r="CE641" i="23"/>
  <c r="CG640" i="23"/>
  <c r="CF640" i="23"/>
  <c r="CE640" i="23"/>
  <c r="CG639" i="23"/>
  <c r="CF639" i="23"/>
  <c r="CE639" i="23"/>
  <c r="CG638" i="23"/>
  <c r="CF638" i="23"/>
  <c r="CE638" i="23"/>
  <c r="CG630" i="23"/>
  <c r="CF630" i="23"/>
  <c r="CE630" i="23"/>
  <c r="CG629" i="23"/>
  <c r="CF629" i="23"/>
  <c r="CE629" i="23"/>
  <c r="CH628" i="23"/>
  <c r="CG628" i="23"/>
  <c r="CF628" i="23"/>
  <c r="CE628" i="23"/>
  <c r="CG627" i="23"/>
  <c r="CF627" i="23"/>
  <c r="CE627" i="23"/>
  <c r="CG626" i="23"/>
  <c r="CF626" i="23"/>
  <c r="CE626" i="23"/>
  <c r="CG625" i="23"/>
  <c r="CF625" i="23"/>
  <c r="CE625" i="23"/>
  <c r="CG624" i="23"/>
  <c r="CF624" i="23"/>
  <c r="CE624" i="23"/>
  <c r="CG623" i="23"/>
  <c r="CF623" i="23"/>
  <c r="CE623" i="23"/>
  <c r="CG622" i="23"/>
  <c r="CF622" i="23"/>
  <c r="CE622" i="23"/>
  <c r="CG621" i="23"/>
  <c r="CF621" i="23"/>
  <c r="CE621" i="23"/>
  <c r="CG620" i="23"/>
  <c r="CF620" i="23"/>
  <c r="CE620" i="23"/>
  <c r="CG619" i="23"/>
  <c r="CF619" i="23"/>
  <c r="CE619" i="23"/>
  <c r="CG618" i="23"/>
  <c r="CF618" i="23"/>
  <c r="CE618" i="23"/>
  <c r="CG617" i="23"/>
  <c r="CF617" i="23"/>
  <c r="CE617" i="23"/>
  <c r="CG616" i="23"/>
  <c r="CF616" i="23"/>
  <c r="CE616" i="23"/>
  <c r="CG615" i="23"/>
  <c r="CF615" i="23"/>
  <c r="CE615" i="23"/>
  <c r="CG614" i="23"/>
  <c r="CF614" i="23"/>
  <c r="CE614" i="23"/>
  <c r="CG613" i="23"/>
  <c r="CF613" i="23"/>
  <c r="CE613" i="23"/>
  <c r="CG612" i="23"/>
  <c r="CF612" i="23"/>
  <c r="CE612" i="23"/>
  <c r="CG611" i="23"/>
  <c r="CF611" i="23"/>
  <c r="CE611" i="23"/>
  <c r="CG610" i="23"/>
  <c r="CF610" i="23"/>
  <c r="CE610" i="23"/>
  <c r="CG609" i="23"/>
  <c r="CF609" i="23"/>
  <c r="CE609" i="23"/>
  <c r="CG608" i="23"/>
  <c r="CF608" i="23"/>
  <c r="CE608" i="23"/>
  <c r="CG607" i="23"/>
  <c r="CF607" i="23"/>
  <c r="CE607" i="23"/>
  <c r="CG606" i="23"/>
  <c r="CF606" i="23"/>
  <c r="CE606" i="23"/>
  <c r="CG605" i="23"/>
  <c r="CF605" i="23"/>
  <c r="CE605" i="23"/>
  <c r="CG604" i="23"/>
  <c r="CF604" i="23"/>
  <c r="CE604" i="23"/>
  <c r="CG603" i="23"/>
  <c r="CF603" i="23"/>
  <c r="CE603" i="23"/>
  <c r="CG602" i="23"/>
  <c r="CF602" i="23"/>
  <c r="CE602" i="23"/>
  <c r="CG601" i="23"/>
  <c r="CF601" i="23"/>
  <c r="CE601" i="23"/>
  <c r="CG600" i="23"/>
  <c r="CF600" i="23"/>
  <c r="CE600" i="23"/>
  <c r="CG599" i="23"/>
  <c r="CF599" i="23"/>
  <c r="CE599" i="23"/>
  <c r="CG598" i="23"/>
  <c r="CF598" i="23"/>
  <c r="CE598" i="23"/>
  <c r="CG597" i="23"/>
  <c r="CF597" i="23"/>
  <c r="CE597" i="23"/>
  <c r="CG588" i="23"/>
  <c r="CF588" i="23"/>
  <c r="CE588" i="23"/>
  <c r="CG587" i="23"/>
  <c r="CF587" i="23"/>
  <c r="CE587" i="23"/>
  <c r="CH586" i="23"/>
  <c r="CG586" i="23"/>
  <c r="CF586" i="23"/>
  <c r="CE586" i="23"/>
  <c r="CG585" i="23"/>
  <c r="CF585" i="23"/>
  <c r="CE585" i="23"/>
  <c r="CG584" i="23"/>
  <c r="CF584" i="23"/>
  <c r="CE584" i="23"/>
  <c r="CG583" i="23"/>
  <c r="CF583" i="23"/>
  <c r="CE583" i="23"/>
  <c r="CG582" i="23"/>
  <c r="CF582" i="23"/>
  <c r="CE582" i="23"/>
  <c r="CG581" i="23"/>
  <c r="CF581" i="23"/>
  <c r="CE581" i="23"/>
  <c r="CG580" i="23"/>
  <c r="CF580" i="23"/>
  <c r="CE580" i="23"/>
  <c r="CG579" i="23"/>
  <c r="CF579" i="23"/>
  <c r="CE579" i="23"/>
  <c r="CG578" i="23"/>
  <c r="CF578" i="23"/>
  <c r="CE578" i="23"/>
  <c r="CG577" i="23"/>
  <c r="CF577" i="23"/>
  <c r="CE577" i="23"/>
  <c r="CG576" i="23"/>
  <c r="CF576" i="23"/>
  <c r="CE576" i="23"/>
  <c r="CG575" i="23"/>
  <c r="CF575" i="23"/>
  <c r="CE575" i="23"/>
  <c r="CG574" i="23"/>
  <c r="CF574" i="23"/>
  <c r="CE574" i="23"/>
  <c r="CG573" i="23"/>
  <c r="CF573" i="23"/>
  <c r="CE573" i="23"/>
  <c r="CG572" i="23"/>
  <c r="CF572" i="23"/>
  <c r="CE572" i="23"/>
  <c r="CG571" i="23"/>
  <c r="CF571" i="23"/>
  <c r="CE571" i="23"/>
  <c r="CG570" i="23"/>
  <c r="CF570" i="23"/>
  <c r="CE570" i="23"/>
  <c r="CG569" i="23"/>
  <c r="CF569" i="23"/>
  <c r="CE569" i="23"/>
  <c r="CG568" i="23"/>
  <c r="CF568" i="23"/>
  <c r="CE568" i="23"/>
  <c r="CG567" i="23"/>
  <c r="CF567" i="23"/>
  <c r="CE567" i="23"/>
  <c r="CG566" i="23"/>
  <c r="CF566" i="23"/>
  <c r="CE566" i="23"/>
  <c r="CG565" i="23"/>
  <c r="CF565" i="23"/>
  <c r="CE565" i="23"/>
  <c r="CG564" i="23"/>
  <c r="CF564" i="23"/>
  <c r="CE564" i="23"/>
  <c r="CG563" i="23"/>
  <c r="CF563" i="23"/>
  <c r="CE563" i="23"/>
  <c r="CG562" i="23"/>
  <c r="CF562" i="23"/>
  <c r="CE562" i="23"/>
  <c r="CG561" i="23"/>
  <c r="CF561" i="23"/>
  <c r="CE561" i="23"/>
  <c r="CG560" i="23"/>
  <c r="CF560" i="23"/>
  <c r="CE560" i="23"/>
  <c r="CG559" i="23"/>
  <c r="CF559" i="23"/>
  <c r="CE559" i="23"/>
  <c r="CG558" i="23"/>
  <c r="CF558" i="23"/>
  <c r="CE558" i="23"/>
  <c r="CG557" i="23"/>
  <c r="CF557" i="23"/>
  <c r="CE557" i="23"/>
  <c r="CG556" i="23"/>
  <c r="CF556" i="23"/>
  <c r="CE556" i="23"/>
  <c r="CG555" i="23"/>
  <c r="CF555" i="23"/>
  <c r="CE555" i="23"/>
  <c r="CG547" i="23"/>
  <c r="CF547" i="23"/>
  <c r="CE547" i="23"/>
  <c r="CG546" i="23"/>
  <c r="CF546" i="23"/>
  <c r="CE546" i="23"/>
  <c r="CH545" i="23"/>
  <c r="CG545" i="23"/>
  <c r="CF545" i="23"/>
  <c r="CE545" i="23"/>
  <c r="CG544" i="23"/>
  <c r="CF544" i="23"/>
  <c r="CE544" i="23"/>
  <c r="CG543" i="23"/>
  <c r="CF543" i="23"/>
  <c r="CE543" i="23"/>
  <c r="CG542" i="23"/>
  <c r="CF542" i="23"/>
  <c r="CE542" i="23"/>
  <c r="CG541" i="23"/>
  <c r="CF541" i="23"/>
  <c r="CE541" i="23"/>
  <c r="CG540" i="23"/>
  <c r="CF540" i="23"/>
  <c r="CE540" i="23"/>
  <c r="CG539" i="23"/>
  <c r="CF539" i="23"/>
  <c r="CE539" i="23"/>
  <c r="CG538" i="23"/>
  <c r="CF538" i="23"/>
  <c r="CE538" i="23"/>
  <c r="CG537" i="23"/>
  <c r="CF537" i="23"/>
  <c r="CE537" i="23"/>
  <c r="CG536" i="23"/>
  <c r="CF536" i="23"/>
  <c r="CE536" i="23"/>
  <c r="CG535" i="23"/>
  <c r="CF535" i="23"/>
  <c r="CE535" i="23"/>
  <c r="CG534" i="23"/>
  <c r="CF534" i="23"/>
  <c r="CE534" i="23"/>
  <c r="CG533" i="23"/>
  <c r="CF533" i="23"/>
  <c r="CE533" i="23"/>
  <c r="CG532" i="23"/>
  <c r="CF532" i="23"/>
  <c r="CE532" i="23"/>
  <c r="CG531" i="23"/>
  <c r="CF531" i="23"/>
  <c r="CE531" i="23"/>
  <c r="CG530" i="23"/>
  <c r="CF530" i="23"/>
  <c r="CE530" i="23"/>
  <c r="CG529" i="23"/>
  <c r="CF529" i="23"/>
  <c r="CE529" i="23"/>
  <c r="CG528" i="23"/>
  <c r="CF528" i="23"/>
  <c r="CE528" i="23"/>
  <c r="CG527" i="23"/>
  <c r="CF527" i="23"/>
  <c r="CE527" i="23"/>
  <c r="CG526" i="23"/>
  <c r="CF526" i="23"/>
  <c r="CE526" i="23"/>
  <c r="CG525" i="23"/>
  <c r="CF525" i="23"/>
  <c r="CE525" i="23"/>
  <c r="CG524" i="23"/>
  <c r="CF524" i="23"/>
  <c r="CE524" i="23"/>
  <c r="CG523" i="23"/>
  <c r="CF523" i="23"/>
  <c r="CE523" i="23"/>
  <c r="CG522" i="23"/>
  <c r="CF522" i="23"/>
  <c r="CE522" i="23"/>
  <c r="CG521" i="23"/>
  <c r="CF521" i="23"/>
  <c r="CE521" i="23"/>
  <c r="CG520" i="23"/>
  <c r="CF520" i="23"/>
  <c r="CE520" i="23"/>
  <c r="CG519" i="23"/>
  <c r="CF519" i="23"/>
  <c r="CE519" i="23"/>
  <c r="CG518" i="23"/>
  <c r="CF518" i="23"/>
  <c r="CE518" i="23"/>
  <c r="CG517" i="23"/>
  <c r="CF517" i="23"/>
  <c r="CE517" i="23"/>
  <c r="CG516" i="23"/>
  <c r="CF516" i="23"/>
  <c r="CE516" i="23"/>
  <c r="CG515" i="23"/>
  <c r="CF515" i="23"/>
  <c r="CE515" i="23"/>
  <c r="CG514" i="23"/>
  <c r="CF514" i="23"/>
  <c r="CE514" i="23"/>
  <c r="CG506" i="23"/>
  <c r="CF506" i="23"/>
  <c r="CE506" i="23"/>
  <c r="CG505" i="23"/>
  <c r="CF505" i="23"/>
  <c r="CE505" i="23"/>
  <c r="CH504" i="23"/>
  <c r="CG504" i="23"/>
  <c r="CF504" i="23"/>
  <c r="CE504" i="23"/>
  <c r="CG503" i="23"/>
  <c r="CF503" i="23"/>
  <c r="CE503" i="23"/>
  <c r="CG502" i="23"/>
  <c r="CF502" i="23"/>
  <c r="CE502" i="23"/>
  <c r="CG501" i="23"/>
  <c r="CF501" i="23"/>
  <c r="CE501" i="23"/>
  <c r="CG500" i="23"/>
  <c r="CF500" i="23"/>
  <c r="CE500" i="23"/>
  <c r="CG499" i="23"/>
  <c r="CF499" i="23"/>
  <c r="CE499" i="23"/>
  <c r="CG498" i="23"/>
  <c r="CF498" i="23"/>
  <c r="CE498" i="23"/>
  <c r="CG497" i="23"/>
  <c r="CF497" i="23"/>
  <c r="CE497" i="23"/>
  <c r="CG496" i="23"/>
  <c r="CF496" i="23"/>
  <c r="CE496" i="23"/>
  <c r="CG495" i="23"/>
  <c r="CF495" i="23"/>
  <c r="CE495" i="23"/>
  <c r="CG494" i="23"/>
  <c r="CF494" i="23"/>
  <c r="CE494" i="23"/>
  <c r="CG493" i="23"/>
  <c r="CF493" i="23"/>
  <c r="CE493" i="23"/>
  <c r="CG492" i="23"/>
  <c r="CF492" i="23"/>
  <c r="CE492" i="23"/>
  <c r="CG491" i="23"/>
  <c r="CF491" i="23"/>
  <c r="CE491" i="23"/>
  <c r="CG490" i="23"/>
  <c r="CF490" i="23"/>
  <c r="CE490" i="23"/>
  <c r="CG489" i="23"/>
  <c r="CF489" i="23"/>
  <c r="CE489" i="23"/>
  <c r="CG488" i="23"/>
  <c r="CF488" i="23"/>
  <c r="CE488" i="23"/>
  <c r="CG487" i="23"/>
  <c r="CF487" i="23"/>
  <c r="CE487" i="23"/>
  <c r="CG486" i="23"/>
  <c r="CF486" i="23"/>
  <c r="CE486" i="23"/>
  <c r="CG485" i="23"/>
  <c r="CF485" i="23"/>
  <c r="CE485" i="23"/>
  <c r="CG484" i="23"/>
  <c r="CF484" i="23"/>
  <c r="CE484" i="23"/>
  <c r="CG483" i="23"/>
  <c r="CF483" i="23"/>
  <c r="CE483" i="23"/>
  <c r="CG482" i="23"/>
  <c r="CF482" i="23"/>
  <c r="CE482" i="23"/>
  <c r="CG481" i="23"/>
  <c r="CF481" i="23"/>
  <c r="CE481" i="23"/>
  <c r="CG480" i="23"/>
  <c r="CF480" i="23"/>
  <c r="CE480" i="23"/>
  <c r="CG479" i="23"/>
  <c r="CF479" i="23"/>
  <c r="CE479" i="23"/>
  <c r="CG478" i="23"/>
  <c r="CF478" i="23"/>
  <c r="CE478" i="23"/>
  <c r="CG477" i="23"/>
  <c r="CF477" i="23"/>
  <c r="CE477" i="23"/>
  <c r="CH476" i="23"/>
  <c r="CG476" i="23"/>
  <c r="CF476" i="23"/>
  <c r="CE476" i="23"/>
  <c r="CG475" i="23"/>
  <c r="CF475" i="23"/>
  <c r="CE475" i="23"/>
  <c r="CG474" i="23"/>
  <c r="CF474" i="23"/>
  <c r="CE474" i="23"/>
  <c r="CG473" i="23"/>
  <c r="CF473" i="23"/>
  <c r="CE473" i="23"/>
  <c r="CG464" i="23"/>
  <c r="CF464" i="23"/>
  <c r="CE464" i="23"/>
  <c r="CG463" i="23"/>
  <c r="CF463" i="23"/>
  <c r="CE463" i="23"/>
  <c r="CH462" i="23"/>
  <c r="CG462" i="23"/>
  <c r="CF462" i="23"/>
  <c r="CE462" i="23"/>
  <c r="CG461" i="23"/>
  <c r="CF461" i="23"/>
  <c r="CE461" i="23"/>
  <c r="CG460" i="23"/>
  <c r="CF460" i="23"/>
  <c r="CE460" i="23"/>
  <c r="CG459" i="23"/>
  <c r="CF459" i="23"/>
  <c r="CE459" i="23"/>
  <c r="CG458" i="23"/>
  <c r="CF458" i="23"/>
  <c r="CE458" i="23"/>
  <c r="CG457" i="23"/>
  <c r="CF457" i="23"/>
  <c r="CE457" i="23"/>
  <c r="CG456" i="23"/>
  <c r="CF456" i="23"/>
  <c r="CE456" i="23"/>
  <c r="CG455" i="23"/>
  <c r="CF455" i="23"/>
  <c r="CE455" i="23"/>
  <c r="CG454" i="23"/>
  <c r="CF454" i="23"/>
  <c r="CE454" i="23"/>
  <c r="CG453" i="23"/>
  <c r="CF453" i="23"/>
  <c r="CE453" i="23"/>
  <c r="CG452" i="23"/>
  <c r="CF452" i="23"/>
  <c r="CE452" i="23"/>
  <c r="CG451" i="23"/>
  <c r="CF451" i="23"/>
  <c r="CE451" i="23"/>
  <c r="CG450" i="23"/>
  <c r="CF450" i="23"/>
  <c r="CE450" i="23"/>
  <c r="CG449" i="23"/>
  <c r="CF449" i="23"/>
  <c r="CE449" i="23"/>
  <c r="CG448" i="23"/>
  <c r="CF448" i="23"/>
  <c r="CE448" i="23"/>
  <c r="CG447" i="23"/>
  <c r="CF447" i="23"/>
  <c r="CE447" i="23"/>
  <c r="CG446" i="23"/>
  <c r="CF446" i="23"/>
  <c r="CE446" i="23"/>
  <c r="CG445" i="23"/>
  <c r="CF445" i="23"/>
  <c r="CE445" i="23"/>
  <c r="CG444" i="23"/>
  <c r="CF444" i="23"/>
  <c r="CE444" i="23"/>
  <c r="CG443" i="23"/>
  <c r="CF443" i="23"/>
  <c r="CE443" i="23"/>
  <c r="CG442" i="23"/>
  <c r="CF442" i="23"/>
  <c r="CE442" i="23"/>
  <c r="CG441" i="23"/>
  <c r="CF441" i="23"/>
  <c r="CE441" i="23"/>
  <c r="CG440" i="23"/>
  <c r="CF440" i="23"/>
  <c r="CE440" i="23"/>
  <c r="CG439" i="23"/>
  <c r="CF439" i="23"/>
  <c r="CE439" i="23"/>
  <c r="CG438" i="23"/>
  <c r="CF438" i="23"/>
  <c r="CE438" i="23"/>
  <c r="CG437" i="23"/>
  <c r="CF437" i="23"/>
  <c r="CE437" i="23"/>
  <c r="CG436" i="23"/>
  <c r="CF436" i="23"/>
  <c r="CE436" i="23"/>
  <c r="CG435" i="23"/>
  <c r="CF435" i="23"/>
  <c r="CE435" i="23"/>
  <c r="CH434" i="23"/>
  <c r="CG434" i="23"/>
  <c r="CF434" i="23"/>
  <c r="CE434" i="23"/>
  <c r="CG433" i="23"/>
  <c r="CF433" i="23"/>
  <c r="CE433" i="23"/>
  <c r="CG432" i="23"/>
  <c r="CF432" i="23"/>
  <c r="CE432" i="23"/>
  <c r="CG431" i="23"/>
  <c r="CF431" i="23"/>
  <c r="CE431" i="23"/>
  <c r="CG422" i="23"/>
  <c r="CF422" i="23"/>
  <c r="CE422" i="23"/>
  <c r="CG421" i="23"/>
  <c r="CF421" i="23"/>
  <c r="CE421" i="23"/>
  <c r="CH420" i="23"/>
  <c r="CG420" i="23"/>
  <c r="CF420" i="23"/>
  <c r="CE420" i="23"/>
  <c r="CG419" i="23"/>
  <c r="CF419" i="23"/>
  <c r="CE419" i="23"/>
  <c r="CG418" i="23"/>
  <c r="CF418" i="23"/>
  <c r="CE418" i="23"/>
  <c r="CG417" i="23"/>
  <c r="CF417" i="23"/>
  <c r="CE417" i="23"/>
  <c r="CG416" i="23"/>
  <c r="CF416" i="23"/>
  <c r="CE416" i="23"/>
  <c r="CG415" i="23"/>
  <c r="CF415" i="23"/>
  <c r="CE415" i="23"/>
  <c r="CG414" i="23"/>
  <c r="CF414" i="23"/>
  <c r="CE414" i="23"/>
  <c r="CG413" i="23"/>
  <c r="CF413" i="23"/>
  <c r="CE413" i="23"/>
  <c r="CG412" i="23"/>
  <c r="CF412" i="23"/>
  <c r="CE412" i="23"/>
  <c r="CG411" i="23"/>
  <c r="CF411" i="23"/>
  <c r="CE411" i="23"/>
  <c r="CG410" i="23"/>
  <c r="CF410" i="23"/>
  <c r="CE410" i="23"/>
  <c r="CG409" i="23"/>
  <c r="CF409" i="23"/>
  <c r="CE409" i="23"/>
  <c r="CG408" i="23"/>
  <c r="CF408" i="23"/>
  <c r="CE408" i="23"/>
  <c r="CG407" i="23"/>
  <c r="CF407" i="23"/>
  <c r="CE407" i="23"/>
  <c r="CG406" i="23"/>
  <c r="CF406" i="23"/>
  <c r="CE406" i="23"/>
  <c r="CG405" i="23"/>
  <c r="CF405" i="23"/>
  <c r="CE405" i="23"/>
  <c r="CG404" i="23"/>
  <c r="CF404" i="23"/>
  <c r="CE404" i="23"/>
  <c r="CG403" i="23"/>
  <c r="CF403" i="23"/>
  <c r="CE403" i="23"/>
  <c r="CG402" i="23"/>
  <c r="CF402" i="23"/>
  <c r="CE402" i="23"/>
  <c r="CG401" i="23"/>
  <c r="CF401" i="23"/>
  <c r="CE401" i="23"/>
  <c r="CG400" i="23"/>
  <c r="CF400" i="23"/>
  <c r="CE400" i="23"/>
  <c r="CG399" i="23"/>
  <c r="CF399" i="23"/>
  <c r="CE399" i="23"/>
  <c r="CG398" i="23"/>
  <c r="CF398" i="23"/>
  <c r="CE398" i="23"/>
  <c r="CG397" i="23"/>
  <c r="CF397" i="23"/>
  <c r="CE397" i="23"/>
  <c r="CG396" i="23"/>
  <c r="CF396" i="23"/>
  <c r="CE396" i="23"/>
  <c r="CG395" i="23"/>
  <c r="CF395" i="23"/>
  <c r="CE395" i="23"/>
  <c r="CG394" i="23"/>
  <c r="CF394" i="23"/>
  <c r="CE394" i="23"/>
  <c r="CG393" i="23"/>
  <c r="CF393" i="23"/>
  <c r="CE393" i="23"/>
  <c r="CH392" i="23"/>
  <c r="CG392" i="23"/>
  <c r="CF392" i="23"/>
  <c r="CE392" i="23"/>
  <c r="CG391" i="23"/>
  <c r="CF391" i="23"/>
  <c r="CE391" i="23"/>
  <c r="CG390" i="23"/>
  <c r="CF390" i="23"/>
  <c r="CE390" i="23"/>
  <c r="CG389" i="23"/>
  <c r="CF389" i="23"/>
  <c r="CE389" i="23"/>
  <c r="CG380" i="23"/>
  <c r="CF380" i="23"/>
  <c r="CE380" i="23"/>
  <c r="CG379" i="23"/>
  <c r="CF379" i="23"/>
  <c r="CE379" i="23"/>
  <c r="CH378" i="23"/>
  <c r="CG378" i="23"/>
  <c r="CF378" i="23"/>
  <c r="CE378" i="23"/>
  <c r="CG377" i="23"/>
  <c r="CF377" i="23"/>
  <c r="CE377" i="23"/>
  <c r="CG376" i="23"/>
  <c r="CF376" i="23"/>
  <c r="CE376" i="23"/>
  <c r="CG375" i="23"/>
  <c r="CF375" i="23"/>
  <c r="CE375" i="23"/>
  <c r="CG374" i="23"/>
  <c r="CF374" i="23"/>
  <c r="CE374" i="23"/>
  <c r="CG373" i="23"/>
  <c r="CF373" i="23"/>
  <c r="CE373" i="23"/>
  <c r="CG372" i="23"/>
  <c r="CF372" i="23"/>
  <c r="CE372" i="23"/>
  <c r="CG371" i="23"/>
  <c r="CF371" i="23"/>
  <c r="CE371" i="23"/>
  <c r="CG370" i="23"/>
  <c r="CF370" i="23"/>
  <c r="CE370" i="23"/>
  <c r="CG369" i="23"/>
  <c r="CF369" i="23"/>
  <c r="CE369" i="23"/>
  <c r="CG368" i="23"/>
  <c r="CF368" i="23"/>
  <c r="CE368" i="23"/>
  <c r="CG367" i="23"/>
  <c r="CF367" i="23"/>
  <c r="CE367" i="23"/>
  <c r="CG366" i="23"/>
  <c r="CF366" i="23"/>
  <c r="CE366" i="23"/>
  <c r="CG365" i="23"/>
  <c r="CF365" i="23"/>
  <c r="CE365" i="23"/>
  <c r="CG364" i="23"/>
  <c r="CF364" i="23"/>
  <c r="CE364" i="23"/>
  <c r="CG363" i="23"/>
  <c r="CF363" i="23"/>
  <c r="CE363" i="23"/>
  <c r="CG362" i="23"/>
  <c r="CF362" i="23"/>
  <c r="CE362" i="23"/>
  <c r="CG361" i="23"/>
  <c r="CF361" i="23"/>
  <c r="CE361" i="23"/>
  <c r="CG360" i="23"/>
  <c r="CF360" i="23"/>
  <c r="CE360" i="23"/>
  <c r="CG359" i="23"/>
  <c r="CF359" i="23"/>
  <c r="CE359" i="23"/>
  <c r="CG358" i="23"/>
  <c r="CF358" i="23"/>
  <c r="CE358" i="23"/>
  <c r="CG357" i="23"/>
  <c r="CF357" i="23"/>
  <c r="CE357" i="23"/>
  <c r="CG356" i="23"/>
  <c r="CF356" i="23"/>
  <c r="CE356" i="23"/>
  <c r="CG355" i="23"/>
  <c r="CF355" i="23"/>
  <c r="CE355" i="23"/>
  <c r="CG354" i="23"/>
  <c r="CF354" i="23"/>
  <c r="CE354" i="23"/>
  <c r="CG353" i="23"/>
  <c r="CF353" i="23"/>
  <c r="CE353" i="23"/>
  <c r="CG352" i="23"/>
  <c r="CF352" i="23"/>
  <c r="CE352" i="23"/>
  <c r="CG351" i="23"/>
  <c r="CF351" i="23"/>
  <c r="CE351" i="23"/>
  <c r="CH350" i="23"/>
  <c r="CG350" i="23"/>
  <c r="CF350" i="23"/>
  <c r="CE350" i="23"/>
  <c r="CG349" i="23"/>
  <c r="CF349" i="23"/>
  <c r="CE349" i="23"/>
  <c r="CG348" i="23"/>
  <c r="CF348" i="23"/>
  <c r="CE348" i="23"/>
  <c r="CG347" i="23"/>
  <c r="CF347" i="23"/>
  <c r="CE347" i="23"/>
  <c r="CG339" i="23"/>
  <c r="CF339" i="23"/>
  <c r="CE339" i="23"/>
  <c r="CG338" i="23"/>
  <c r="CF338" i="23"/>
  <c r="CE338" i="23"/>
  <c r="CH337" i="23"/>
  <c r="CG337" i="23"/>
  <c r="CF337" i="23"/>
  <c r="CE337" i="23"/>
  <c r="CG336" i="23"/>
  <c r="CF336" i="23"/>
  <c r="CE336" i="23"/>
  <c r="CG335" i="23"/>
  <c r="CF335" i="23"/>
  <c r="CE335" i="23"/>
  <c r="CG334" i="23"/>
  <c r="CF334" i="23"/>
  <c r="CE334" i="23"/>
  <c r="CG333" i="23"/>
  <c r="CF333" i="23"/>
  <c r="CE333" i="23"/>
  <c r="CG332" i="23"/>
  <c r="CF332" i="23"/>
  <c r="CE332" i="23"/>
  <c r="CG331" i="23"/>
  <c r="CF331" i="23"/>
  <c r="CE331" i="23"/>
  <c r="CG330" i="23"/>
  <c r="CF330" i="23"/>
  <c r="CE330" i="23"/>
  <c r="CG329" i="23"/>
  <c r="CF329" i="23"/>
  <c r="CE329" i="23"/>
  <c r="CG328" i="23"/>
  <c r="CF328" i="23"/>
  <c r="CE328" i="23"/>
  <c r="CG327" i="23"/>
  <c r="CF327" i="23"/>
  <c r="CE327" i="23"/>
  <c r="CG326" i="23"/>
  <c r="CF326" i="23"/>
  <c r="CE326" i="23"/>
  <c r="CG325" i="23"/>
  <c r="CF325" i="23"/>
  <c r="CE325" i="23"/>
  <c r="CG324" i="23"/>
  <c r="CF324" i="23"/>
  <c r="CE324" i="23"/>
  <c r="CG323" i="23"/>
  <c r="CF323" i="23"/>
  <c r="CE323" i="23"/>
  <c r="CG322" i="23"/>
  <c r="CF322" i="23"/>
  <c r="CE322" i="23"/>
  <c r="CG321" i="23"/>
  <c r="CF321" i="23"/>
  <c r="CE321" i="23"/>
  <c r="CG320" i="23"/>
  <c r="CF320" i="23"/>
  <c r="CE320" i="23"/>
  <c r="CG319" i="23"/>
  <c r="CF319" i="23"/>
  <c r="CE319" i="23"/>
  <c r="CG318" i="23"/>
  <c r="CF318" i="23"/>
  <c r="CE318" i="23"/>
  <c r="CG317" i="23"/>
  <c r="CF317" i="23"/>
  <c r="CE317" i="23"/>
  <c r="CG316" i="23"/>
  <c r="CF316" i="23"/>
  <c r="CE316" i="23"/>
  <c r="CG315" i="23"/>
  <c r="CF315" i="23"/>
  <c r="CE315" i="23"/>
  <c r="CG314" i="23"/>
  <c r="CF314" i="23"/>
  <c r="CE314" i="23"/>
  <c r="CG313" i="23"/>
  <c r="CF313" i="23"/>
  <c r="CE313" i="23"/>
  <c r="CG312" i="23"/>
  <c r="CF312" i="23"/>
  <c r="CE312" i="23"/>
  <c r="CG311" i="23"/>
  <c r="CF311" i="23"/>
  <c r="CE311" i="23"/>
  <c r="CG310" i="23"/>
  <c r="CF310" i="23"/>
  <c r="CE310" i="23"/>
  <c r="CH309" i="23"/>
  <c r="CG309" i="23"/>
  <c r="CF309" i="23"/>
  <c r="CE309" i="23"/>
  <c r="CG308" i="23"/>
  <c r="CF308" i="23"/>
  <c r="CE308" i="23"/>
  <c r="CG307" i="23"/>
  <c r="CF307" i="23"/>
  <c r="CE307" i="23"/>
  <c r="CG306" i="23"/>
  <c r="CF306" i="23"/>
  <c r="CE306" i="23"/>
  <c r="CG297" i="23"/>
  <c r="CF297" i="23"/>
  <c r="CE297" i="23"/>
  <c r="CG296" i="23"/>
  <c r="CF296" i="23"/>
  <c r="CE296" i="23"/>
  <c r="CH295" i="23"/>
  <c r="CG295" i="23"/>
  <c r="CF295" i="23"/>
  <c r="CE295" i="23"/>
  <c r="CG294" i="23"/>
  <c r="CF294" i="23"/>
  <c r="CE294" i="23"/>
  <c r="CG293" i="23"/>
  <c r="CF293" i="23"/>
  <c r="CE293" i="23"/>
  <c r="CG292" i="23"/>
  <c r="CF292" i="23"/>
  <c r="CE292" i="23"/>
  <c r="CG291" i="23"/>
  <c r="CF291" i="23"/>
  <c r="CE291" i="23"/>
  <c r="CG290" i="23"/>
  <c r="CF290" i="23"/>
  <c r="CE290" i="23"/>
  <c r="CG289" i="23"/>
  <c r="CF289" i="23"/>
  <c r="CE289" i="23"/>
  <c r="CG288" i="23"/>
  <c r="CF288" i="23"/>
  <c r="CE288" i="23"/>
  <c r="CG287" i="23"/>
  <c r="CF287" i="23"/>
  <c r="CE287" i="23"/>
  <c r="CG286" i="23"/>
  <c r="CF286" i="23"/>
  <c r="CE286" i="23"/>
  <c r="CG285" i="23"/>
  <c r="CF285" i="23"/>
  <c r="CE285" i="23"/>
  <c r="CG284" i="23"/>
  <c r="CF284" i="23"/>
  <c r="CE284" i="23"/>
  <c r="CG283" i="23"/>
  <c r="CF283" i="23"/>
  <c r="CE283" i="23"/>
  <c r="CG282" i="23"/>
  <c r="CF282" i="23"/>
  <c r="CE282" i="23"/>
  <c r="CG281" i="23"/>
  <c r="CF281" i="23"/>
  <c r="CE281" i="23"/>
  <c r="CG280" i="23"/>
  <c r="CF280" i="23"/>
  <c r="CE280" i="23"/>
  <c r="CG279" i="23"/>
  <c r="CF279" i="23"/>
  <c r="CE279" i="23"/>
  <c r="CG278" i="23"/>
  <c r="CF278" i="23"/>
  <c r="CE278" i="23"/>
  <c r="CG277" i="23"/>
  <c r="CF277" i="23"/>
  <c r="CE277" i="23"/>
  <c r="CG276" i="23"/>
  <c r="CF276" i="23"/>
  <c r="CE276" i="23"/>
  <c r="CG275" i="23"/>
  <c r="CF275" i="23"/>
  <c r="CE275" i="23"/>
  <c r="CG274" i="23"/>
  <c r="CF274" i="23"/>
  <c r="CE274" i="23"/>
  <c r="CG273" i="23"/>
  <c r="CF273" i="23"/>
  <c r="CE273" i="23"/>
  <c r="CG272" i="23"/>
  <c r="CF272" i="23"/>
  <c r="CE272" i="23"/>
  <c r="CG271" i="23"/>
  <c r="CF271" i="23"/>
  <c r="CE271" i="23"/>
  <c r="CG270" i="23"/>
  <c r="CF270" i="23"/>
  <c r="CE270" i="23"/>
  <c r="CG269" i="23"/>
  <c r="CF269" i="23"/>
  <c r="CE269" i="23"/>
  <c r="CG268" i="23"/>
  <c r="CF268" i="23"/>
  <c r="CE268" i="23"/>
  <c r="CH267" i="23"/>
  <c r="CG267" i="23"/>
  <c r="CF267" i="23"/>
  <c r="CE267" i="23"/>
  <c r="CG266" i="23"/>
  <c r="CF266" i="23"/>
  <c r="CE266" i="23"/>
  <c r="CG265" i="23"/>
  <c r="CF265" i="23"/>
  <c r="CE265" i="23"/>
  <c r="CG264" i="23"/>
  <c r="CF264" i="23"/>
  <c r="CE264" i="23"/>
  <c r="CG256" i="23"/>
  <c r="CF256" i="23"/>
  <c r="CE256" i="23"/>
  <c r="CG255" i="23"/>
  <c r="CF255" i="23"/>
  <c r="CE255" i="23"/>
  <c r="CG254" i="23"/>
  <c r="CF254" i="23"/>
  <c r="CE254" i="23"/>
  <c r="CG253" i="23"/>
  <c r="CF253" i="23"/>
  <c r="CE253" i="23"/>
  <c r="CG252" i="23"/>
  <c r="CF252" i="23"/>
  <c r="CE252" i="23"/>
  <c r="CG251" i="23"/>
  <c r="CF251" i="23"/>
  <c r="CE251" i="23"/>
  <c r="CG250" i="23"/>
  <c r="CF250" i="23"/>
  <c r="CE250" i="23"/>
  <c r="CG249" i="23"/>
  <c r="CF249" i="23"/>
  <c r="CE249" i="23"/>
  <c r="CG248" i="23"/>
  <c r="CF248" i="23"/>
  <c r="CE248" i="23"/>
  <c r="CG247" i="23"/>
  <c r="CF247" i="23"/>
  <c r="CE247" i="23"/>
  <c r="CG246" i="23"/>
  <c r="CF246" i="23"/>
  <c r="CE246" i="23"/>
  <c r="CG245" i="23"/>
  <c r="CF245" i="23"/>
  <c r="CE245" i="23"/>
  <c r="CG244" i="23"/>
  <c r="CF244" i="23"/>
  <c r="CE244" i="23"/>
  <c r="CG243" i="23"/>
  <c r="CF243" i="23"/>
  <c r="CE243" i="23"/>
  <c r="CG242" i="23"/>
  <c r="CF242" i="23"/>
  <c r="CE242" i="23"/>
  <c r="CG241" i="23"/>
  <c r="CF241" i="23"/>
  <c r="CE241" i="23"/>
  <c r="CG240" i="23"/>
  <c r="CF240" i="23"/>
  <c r="CE240" i="23"/>
  <c r="CG239" i="23"/>
  <c r="CF239" i="23"/>
  <c r="CE239" i="23"/>
  <c r="CG238" i="23"/>
  <c r="CF238" i="23"/>
  <c r="CE238" i="23"/>
  <c r="CG237" i="23"/>
  <c r="CF237" i="23"/>
  <c r="CE237" i="23"/>
  <c r="CG236" i="23"/>
  <c r="CF236" i="23"/>
  <c r="CE236" i="23"/>
  <c r="CG235" i="23"/>
  <c r="CF235" i="23"/>
  <c r="CE235" i="23"/>
  <c r="CG234" i="23"/>
  <c r="CF234" i="23"/>
  <c r="CE234" i="23"/>
  <c r="CG233" i="23"/>
  <c r="CF233" i="23"/>
  <c r="CE233" i="23"/>
  <c r="CG232" i="23"/>
  <c r="CF232" i="23"/>
  <c r="CE232" i="23"/>
  <c r="CG231" i="23"/>
  <c r="CF231" i="23"/>
  <c r="CE231" i="23"/>
  <c r="CG230" i="23"/>
  <c r="CF230" i="23"/>
  <c r="CE230" i="23"/>
  <c r="CG229" i="23"/>
  <c r="CF229" i="23"/>
  <c r="CE229" i="23"/>
  <c r="CG228" i="23"/>
  <c r="CF228" i="23"/>
  <c r="CE228" i="23"/>
  <c r="CG227" i="23"/>
  <c r="CF227" i="23"/>
  <c r="CE227" i="23"/>
  <c r="CG226" i="23"/>
  <c r="CF226" i="23"/>
  <c r="CE226" i="23"/>
  <c r="CG225" i="23"/>
  <c r="CF225" i="23"/>
  <c r="CE225" i="23"/>
  <c r="CG224" i="23"/>
  <c r="CF224" i="23"/>
  <c r="CE224" i="23"/>
  <c r="CG223" i="23"/>
  <c r="CF223" i="23"/>
  <c r="CE223" i="23"/>
  <c r="CG215" i="23"/>
  <c r="CF215" i="23"/>
  <c r="CE215" i="23"/>
  <c r="CG214" i="23"/>
  <c r="CF214" i="23"/>
  <c r="CE214" i="23"/>
  <c r="CH213" i="23"/>
  <c r="CG213" i="23"/>
  <c r="CF213" i="23"/>
  <c r="CE213" i="23"/>
  <c r="CG212" i="23"/>
  <c r="CF212" i="23"/>
  <c r="CE212" i="23"/>
  <c r="CG211" i="23"/>
  <c r="CF211" i="23"/>
  <c r="CE211" i="23"/>
  <c r="CG210" i="23"/>
  <c r="CF210" i="23"/>
  <c r="CE210" i="23"/>
  <c r="CG209" i="23"/>
  <c r="CF209" i="23"/>
  <c r="CE209" i="23"/>
  <c r="CG208" i="23"/>
  <c r="CF208" i="23"/>
  <c r="CE208" i="23"/>
  <c r="CG207" i="23"/>
  <c r="CF207" i="23"/>
  <c r="CE207" i="23"/>
  <c r="CG206" i="23"/>
  <c r="CF206" i="23"/>
  <c r="CE206" i="23"/>
  <c r="CG205" i="23"/>
  <c r="CF205" i="23"/>
  <c r="CE205" i="23"/>
  <c r="CG204" i="23"/>
  <c r="CF204" i="23"/>
  <c r="CE204" i="23"/>
  <c r="CG203" i="23"/>
  <c r="CF203" i="23"/>
  <c r="CE203" i="23"/>
  <c r="CG202" i="23"/>
  <c r="CF202" i="23"/>
  <c r="CE202" i="23"/>
  <c r="CG201" i="23"/>
  <c r="CF201" i="23"/>
  <c r="CE201" i="23"/>
  <c r="CG200" i="23"/>
  <c r="CF200" i="23"/>
  <c r="CE200" i="23"/>
  <c r="CG199" i="23"/>
  <c r="CF199" i="23"/>
  <c r="CE199" i="23"/>
  <c r="CG198" i="23"/>
  <c r="CF198" i="23"/>
  <c r="CE198" i="23"/>
  <c r="CG197" i="23"/>
  <c r="CF197" i="23"/>
  <c r="CE197" i="23"/>
  <c r="CG196" i="23"/>
  <c r="CF196" i="23"/>
  <c r="CE196" i="23"/>
  <c r="CG195" i="23"/>
  <c r="CF195" i="23"/>
  <c r="CE195" i="23"/>
  <c r="CG194" i="23"/>
  <c r="CF194" i="23"/>
  <c r="CE194" i="23"/>
  <c r="CG193" i="23"/>
  <c r="CF193" i="23"/>
  <c r="CE193" i="23"/>
  <c r="CG192" i="23"/>
  <c r="CF192" i="23"/>
  <c r="CE192" i="23"/>
  <c r="CG191" i="23"/>
  <c r="CF191" i="23"/>
  <c r="CE191" i="23"/>
  <c r="CG190" i="23"/>
  <c r="CF190" i="23"/>
  <c r="CE190" i="23"/>
  <c r="CG189" i="23"/>
  <c r="CF189" i="23"/>
  <c r="CE189" i="23"/>
  <c r="CG188" i="23"/>
  <c r="CF188" i="23"/>
  <c r="CE188" i="23"/>
  <c r="CG187" i="23"/>
  <c r="CF187" i="23"/>
  <c r="CE187" i="23"/>
  <c r="CG186" i="23"/>
  <c r="CF186" i="23"/>
  <c r="CE186" i="23"/>
  <c r="CG185" i="23"/>
  <c r="CF185" i="23"/>
  <c r="CE185" i="23"/>
  <c r="CG184" i="23"/>
  <c r="CF184" i="23"/>
  <c r="CE184" i="23"/>
  <c r="CG183" i="23"/>
  <c r="CF183" i="23"/>
  <c r="CE183" i="23"/>
  <c r="CG182" i="23"/>
  <c r="CF182" i="23"/>
  <c r="CE182" i="23"/>
  <c r="CG173" i="23"/>
  <c r="CF173" i="23"/>
  <c r="CE173" i="23"/>
  <c r="CG172" i="23"/>
  <c r="CF172" i="23"/>
  <c r="CE172" i="23"/>
  <c r="CH171" i="23"/>
  <c r="CG171" i="23"/>
  <c r="CF171" i="23"/>
  <c r="CE171" i="23"/>
  <c r="CG170" i="23"/>
  <c r="CF170" i="23"/>
  <c r="CE170" i="23"/>
  <c r="CG169" i="23"/>
  <c r="CF169" i="23"/>
  <c r="CE169" i="23"/>
  <c r="CG168" i="23"/>
  <c r="CF168" i="23"/>
  <c r="CE168" i="23"/>
  <c r="CG167" i="23"/>
  <c r="CF167" i="23"/>
  <c r="CE167" i="23"/>
  <c r="CG166" i="23"/>
  <c r="CF166" i="23"/>
  <c r="CE166" i="23"/>
  <c r="CG165" i="23"/>
  <c r="CF165" i="23"/>
  <c r="CE165" i="23"/>
  <c r="CG164" i="23"/>
  <c r="CF164" i="23"/>
  <c r="CE164" i="23"/>
  <c r="CG163" i="23"/>
  <c r="CF163" i="23"/>
  <c r="CE163" i="23"/>
  <c r="CG162" i="23"/>
  <c r="CF162" i="23"/>
  <c r="CE162" i="23"/>
  <c r="CG161" i="23"/>
  <c r="CF161" i="23"/>
  <c r="CE161" i="23"/>
  <c r="CG160" i="23"/>
  <c r="CF160" i="23"/>
  <c r="CE160" i="23"/>
  <c r="CG159" i="23"/>
  <c r="CF159" i="23"/>
  <c r="CE159" i="23"/>
  <c r="CG158" i="23"/>
  <c r="CF158" i="23"/>
  <c r="CE158" i="23"/>
  <c r="CG157" i="23"/>
  <c r="CF157" i="23"/>
  <c r="CE157" i="23"/>
  <c r="CG156" i="23"/>
  <c r="CF156" i="23"/>
  <c r="CE156" i="23"/>
  <c r="CG155" i="23"/>
  <c r="CF155" i="23"/>
  <c r="CE155" i="23"/>
  <c r="CG154" i="23"/>
  <c r="CF154" i="23"/>
  <c r="CE154" i="23"/>
  <c r="CG153" i="23"/>
  <c r="CF153" i="23"/>
  <c r="CE153" i="23"/>
  <c r="CG152" i="23"/>
  <c r="CF152" i="23"/>
  <c r="CE152" i="23"/>
  <c r="CG151" i="23"/>
  <c r="CF151" i="23"/>
  <c r="CE151" i="23"/>
  <c r="CG150" i="23"/>
  <c r="CF150" i="23"/>
  <c r="CE150" i="23"/>
  <c r="CG149" i="23"/>
  <c r="CF149" i="23"/>
  <c r="CE149" i="23"/>
  <c r="CG148" i="23"/>
  <c r="CF148" i="23"/>
  <c r="CE148" i="23"/>
  <c r="CG147" i="23"/>
  <c r="CF147" i="23"/>
  <c r="CE147" i="23"/>
  <c r="CG146" i="23"/>
  <c r="CF146" i="23"/>
  <c r="CE146" i="23"/>
  <c r="CG145" i="23"/>
  <c r="CF145" i="23"/>
  <c r="CE145" i="23"/>
  <c r="CG144" i="23"/>
  <c r="CF144" i="23"/>
  <c r="CE144" i="23"/>
  <c r="CG143" i="23"/>
  <c r="CF143" i="23"/>
  <c r="CE143" i="23"/>
  <c r="CG142" i="23"/>
  <c r="CF142" i="23"/>
  <c r="CE142" i="23"/>
  <c r="CG141" i="23"/>
  <c r="CF141" i="23"/>
  <c r="CE141" i="23"/>
  <c r="CG140" i="23"/>
  <c r="CF140" i="23"/>
  <c r="CE140" i="23"/>
  <c r="CG132" i="23"/>
  <c r="CF132" i="23"/>
  <c r="CE132" i="23"/>
  <c r="CG131" i="23"/>
  <c r="CF131" i="23"/>
  <c r="CE131" i="23"/>
  <c r="CH130" i="23"/>
  <c r="CG130" i="23"/>
  <c r="CF130" i="23"/>
  <c r="CE130" i="23"/>
  <c r="CG129" i="23"/>
  <c r="CF129" i="23"/>
  <c r="CE129" i="23"/>
  <c r="CG128" i="23"/>
  <c r="CF128" i="23"/>
  <c r="CE128" i="23"/>
  <c r="CG127" i="23"/>
  <c r="CF127" i="23"/>
  <c r="CE127" i="23"/>
  <c r="CG126" i="23"/>
  <c r="CF126" i="23"/>
  <c r="CE126" i="23"/>
  <c r="CG125" i="23"/>
  <c r="CF125" i="23"/>
  <c r="CE125" i="23"/>
  <c r="CG124" i="23"/>
  <c r="CF124" i="23"/>
  <c r="CE124" i="23"/>
  <c r="CG123" i="23"/>
  <c r="CF123" i="23"/>
  <c r="CE123" i="23"/>
  <c r="CG122" i="23"/>
  <c r="CF122" i="23"/>
  <c r="CE122" i="23"/>
  <c r="CG121" i="23"/>
  <c r="CF121" i="23"/>
  <c r="CE121" i="23"/>
  <c r="CG120" i="23"/>
  <c r="CF120" i="23"/>
  <c r="CE120" i="23"/>
  <c r="CG119" i="23"/>
  <c r="CF119" i="23"/>
  <c r="CE119" i="23"/>
  <c r="CG118" i="23"/>
  <c r="CF118" i="23"/>
  <c r="CE118" i="23"/>
  <c r="CG117" i="23"/>
  <c r="CF117" i="23"/>
  <c r="CE117" i="23"/>
  <c r="CG116" i="23"/>
  <c r="CF116" i="23"/>
  <c r="CE116" i="23"/>
  <c r="CG115" i="23"/>
  <c r="CF115" i="23"/>
  <c r="CE115" i="23"/>
  <c r="CG114" i="23"/>
  <c r="CF114" i="23"/>
  <c r="CE114" i="23"/>
  <c r="CG113" i="23"/>
  <c r="CF113" i="23"/>
  <c r="CE113" i="23"/>
  <c r="CG112" i="23"/>
  <c r="CF112" i="23"/>
  <c r="CE112" i="23"/>
  <c r="CG111" i="23"/>
  <c r="CF111" i="23"/>
  <c r="CE111" i="23"/>
  <c r="CG110" i="23"/>
  <c r="CF110" i="23"/>
  <c r="CE110" i="23"/>
  <c r="CG109" i="23"/>
  <c r="CF109" i="23"/>
  <c r="CE109" i="23"/>
  <c r="CG108" i="23"/>
  <c r="CF108" i="23"/>
  <c r="CE108" i="23"/>
  <c r="CG107" i="23"/>
  <c r="CF107" i="23"/>
  <c r="CE107" i="23"/>
  <c r="CG106" i="23"/>
  <c r="CF106" i="23"/>
  <c r="CE106" i="23"/>
  <c r="CG105" i="23"/>
  <c r="CF105" i="23"/>
  <c r="CE105" i="23"/>
  <c r="CG104" i="23"/>
  <c r="CF104" i="23"/>
  <c r="CE104" i="23"/>
  <c r="CG103" i="23"/>
  <c r="CF103" i="23"/>
  <c r="CE103" i="23"/>
  <c r="CH102" i="23"/>
  <c r="CG102" i="23"/>
  <c r="CF102" i="23"/>
  <c r="CE102" i="23"/>
  <c r="CG101" i="23"/>
  <c r="CF101" i="23"/>
  <c r="CE101" i="23"/>
  <c r="CG100" i="23"/>
  <c r="CF100" i="23"/>
  <c r="CE100" i="23"/>
  <c r="CH99" i="23"/>
  <c r="CG99" i="23"/>
  <c r="CF99" i="23"/>
  <c r="CE99" i="23"/>
  <c r="CG90" i="23"/>
  <c r="CF90" i="23"/>
  <c r="CE90" i="23"/>
  <c r="CG89" i="23"/>
  <c r="CF89" i="23"/>
  <c r="CE89" i="23"/>
  <c r="CH88" i="23"/>
  <c r="CG88" i="23"/>
  <c r="CF88" i="23"/>
  <c r="CE88" i="23"/>
  <c r="CG87" i="23"/>
  <c r="CF87" i="23"/>
  <c r="CE87" i="23"/>
  <c r="CG86" i="23"/>
  <c r="CF86" i="23"/>
  <c r="CE86" i="23"/>
  <c r="CG85" i="23"/>
  <c r="CF85" i="23"/>
  <c r="CE85" i="23"/>
  <c r="CG84" i="23"/>
  <c r="CF84" i="23"/>
  <c r="CE84" i="23"/>
  <c r="CG83" i="23"/>
  <c r="CF83" i="23"/>
  <c r="CE83" i="23"/>
  <c r="CG82" i="23"/>
  <c r="CF82" i="23"/>
  <c r="CE82" i="23"/>
  <c r="CG81" i="23"/>
  <c r="CF81" i="23"/>
  <c r="CE81" i="23"/>
  <c r="CG80" i="23"/>
  <c r="CF80" i="23"/>
  <c r="CE80" i="23"/>
  <c r="CG79" i="23"/>
  <c r="CF79" i="23"/>
  <c r="CE79" i="23"/>
  <c r="CG78" i="23"/>
  <c r="CF78" i="23"/>
  <c r="CE78" i="23"/>
  <c r="CG77" i="23"/>
  <c r="CF77" i="23"/>
  <c r="CE77" i="23"/>
  <c r="CG76" i="23"/>
  <c r="CF76" i="23"/>
  <c r="CE76" i="23"/>
  <c r="CG75" i="23"/>
  <c r="CF75" i="23"/>
  <c r="CE75" i="23"/>
  <c r="CG74" i="23"/>
  <c r="CF74" i="23"/>
  <c r="CE74" i="23"/>
  <c r="CG73" i="23"/>
  <c r="CF73" i="23"/>
  <c r="CE73" i="23"/>
  <c r="CG72" i="23"/>
  <c r="CF72" i="23"/>
  <c r="CE72" i="23"/>
  <c r="CG71" i="23"/>
  <c r="CF71" i="23"/>
  <c r="CE71" i="23"/>
  <c r="CG70" i="23"/>
  <c r="CF70" i="23"/>
  <c r="CE70" i="23"/>
  <c r="CG69" i="23"/>
  <c r="CF69" i="23"/>
  <c r="CE69" i="23"/>
  <c r="CG68" i="23"/>
  <c r="CF68" i="23"/>
  <c r="CE68" i="23"/>
  <c r="CG67" i="23"/>
  <c r="CF67" i="23"/>
  <c r="CE67" i="23"/>
  <c r="CG66" i="23"/>
  <c r="CF66" i="23"/>
  <c r="CE66" i="23"/>
  <c r="CG65" i="23"/>
  <c r="CF65" i="23"/>
  <c r="CE65" i="23"/>
  <c r="CG64" i="23"/>
  <c r="CF64" i="23"/>
  <c r="CE64" i="23"/>
  <c r="CG63" i="23"/>
  <c r="CF63" i="23"/>
  <c r="CE63" i="23"/>
  <c r="CG62" i="23"/>
  <c r="CF62" i="23"/>
  <c r="CE62" i="23"/>
  <c r="CG61" i="23"/>
  <c r="CF61" i="23"/>
  <c r="CE61" i="23"/>
  <c r="CH60" i="23"/>
  <c r="CG60" i="23"/>
  <c r="CF60" i="23"/>
  <c r="CE60" i="23"/>
  <c r="CG59" i="23"/>
  <c r="CF59" i="23"/>
  <c r="CE59" i="23"/>
  <c r="CG58" i="23"/>
  <c r="CF58" i="23"/>
  <c r="CE58" i="23"/>
  <c r="CH57" i="23"/>
  <c r="CG57" i="23"/>
  <c r="CF57" i="23"/>
  <c r="CE57" i="23"/>
  <c r="CG46" i="23"/>
  <c r="CF46" i="23"/>
  <c r="CE46" i="23"/>
  <c r="CG45" i="23"/>
  <c r="CF45" i="23"/>
  <c r="CE45" i="23"/>
  <c r="CH44" i="23"/>
  <c r="CG44" i="23"/>
  <c r="CF44" i="23"/>
  <c r="CE44" i="23"/>
  <c r="CG43" i="23"/>
  <c r="CF43" i="23"/>
  <c r="CE43" i="23"/>
  <c r="CG42" i="23"/>
  <c r="CF42" i="23"/>
  <c r="CE42" i="23"/>
  <c r="CG41" i="23"/>
  <c r="CF41" i="23"/>
  <c r="CE41" i="23"/>
  <c r="CG40" i="23"/>
  <c r="CF40" i="23"/>
  <c r="CE40" i="23"/>
  <c r="CG39" i="23"/>
  <c r="CF39" i="23"/>
  <c r="CE39" i="23"/>
  <c r="CG38" i="23"/>
  <c r="CF38" i="23"/>
  <c r="CE38" i="23"/>
  <c r="CG37" i="23"/>
  <c r="CF37" i="23"/>
  <c r="CE37" i="23"/>
  <c r="CG36" i="23"/>
  <c r="CF36" i="23"/>
  <c r="CE36" i="23"/>
  <c r="CG35" i="23"/>
  <c r="CF35" i="23"/>
  <c r="CE35" i="23"/>
  <c r="CG34" i="23"/>
  <c r="CF34" i="23"/>
  <c r="CE34" i="23"/>
  <c r="CG33" i="23"/>
  <c r="CF33" i="23"/>
  <c r="CE33" i="23"/>
  <c r="CG32" i="23"/>
  <c r="CF32" i="23"/>
  <c r="CE32" i="23"/>
  <c r="CG31" i="23"/>
  <c r="CF31" i="23"/>
  <c r="CE31" i="23"/>
  <c r="CG30" i="23"/>
  <c r="CF30" i="23"/>
  <c r="CE30" i="23"/>
  <c r="CG29" i="23"/>
  <c r="CF29" i="23"/>
  <c r="CE29" i="23"/>
  <c r="CG28" i="23"/>
  <c r="CF28" i="23"/>
  <c r="CE28" i="23"/>
  <c r="CG27" i="23"/>
  <c r="CF27" i="23"/>
  <c r="CE27" i="23"/>
  <c r="CG26" i="23"/>
  <c r="CF26" i="23"/>
  <c r="CE26" i="23"/>
  <c r="CG25" i="23"/>
  <c r="CF25" i="23"/>
  <c r="CE25" i="23"/>
  <c r="CG24" i="23"/>
  <c r="CF24" i="23"/>
  <c r="CE24" i="23"/>
  <c r="CG23" i="23"/>
  <c r="CF23" i="23"/>
  <c r="CE23" i="23"/>
  <c r="CG22" i="23"/>
  <c r="CF22" i="23"/>
  <c r="CE22" i="23"/>
  <c r="CG21" i="23"/>
  <c r="CF21" i="23"/>
  <c r="CE21" i="23"/>
  <c r="CG20" i="23"/>
  <c r="CF20" i="23"/>
  <c r="CE20" i="23"/>
  <c r="CG19" i="23"/>
  <c r="CF19" i="23"/>
  <c r="CE19" i="23"/>
  <c r="CG18" i="23"/>
  <c r="CF18" i="23"/>
  <c r="CE18" i="23"/>
  <c r="CG17" i="23"/>
  <c r="CF17" i="23"/>
  <c r="CE17" i="23"/>
  <c r="CH16" i="23"/>
  <c r="CG16" i="23"/>
  <c r="CF16" i="23"/>
  <c r="CE16" i="23"/>
  <c r="CG15" i="23"/>
  <c r="CF15" i="23"/>
  <c r="CE15" i="23"/>
  <c r="CE14" i="23"/>
  <c r="CF14" i="23"/>
  <c r="CG14" i="23"/>
  <c r="CC14" i="25"/>
  <c r="CH13" i="25"/>
  <c r="CG13" i="25"/>
  <c r="CC13" i="25"/>
  <c r="CD1044" i="23"/>
  <c r="CC1044" i="23"/>
  <c r="CD1043" i="23"/>
  <c r="CC1043" i="23"/>
  <c r="CD1042" i="23"/>
  <c r="CC1042" i="23"/>
  <c r="CD1041" i="23"/>
  <c r="CC1041" i="23"/>
  <c r="CD1040" i="23"/>
  <c r="CC1040" i="23"/>
  <c r="CD1039" i="23"/>
  <c r="CC1039" i="23"/>
  <c r="CD1038" i="23"/>
  <c r="CC1038" i="23"/>
  <c r="CD1037" i="23"/>
  <c r="CC1037" i="23"/>
  <c r="CD1036" i="23"/>
  <c r="CC1036" i="23"/>
  <c r="CD1035" i="23"/>
  <c r="CC1035" i="23"/>
  <c r="CD1034" i="23"/>
  <c r="CC1034" i="23"/>
  <c r="CD1033" i="23"/>
  <c r="CC1033" i="23"/>
  <c r="CD1032" i="23"/>
  <c r="CC1032" i="23"/>
  <c r="CD1031" i="23"/>
  <c r="CC1031" i="23"/>
  <c r="CD1030" i="23"/>
  <c r="CC1030" i="23"/>
  <c r="CD1029" i="23"/>
  <c r="CC1029" i="23"/>
  <c r="CD1028" i="23"/>
  <c r="CC1028" i="23"/>
  <c r="CD1027" i="23"/>
  <c r="CC1027" i="23"/>
  <c r="CD1026" i="23"/>
  <c r="CC1026" i="23"/>
  <c r="CD1025" i="23"/>
  <c r="CC1025" i="23"/>
  <c r="CD1024" i="23"/>
  <c r="CC1024" i="23"/>
  <c r="CD1023" i="23"/>
  <c r="CC1023" i="23"/>
  <c r="CD1022" i="23"/>
  <c r="CC1022" i="23"/>
  <c r="CD1021" i="23"/>
  <c r="CC1021" i="23"/>
  <c r="CD1020" i="23"/>
  <c r="CC1020" i="23"/>
  <c r="CD1019" i="23"/>
  <c r="CC1019" i="23"/>
  <c r="CD1018" i="23"/>
  <c r="CC1018" i="23"/>
  <c r="CD1017" i="23"/>
  <c r="CC1017" i="23"/>
  <c r="CD1016" i="23"/>
  <c r="CC1016" i="23"/>
  <c r="CD1015" i="23"/>
  <c r="CC1015" i="23"/>
  <c r="CD1014" i="23"/>
  <c r="CC1014" i="23"/>
  <c r="CD1013" i="23"/>
  <c r="CC1013" i="23"/>
  <c r="CD1012" i="23"/>
  <c r="CC1012" i="23"/>
  <c r="CD1011" i="23"/>
  <c r="CC1011" i="23"/>
  <c r="CD1003" i="23"/>
  <c r="CC1003" i="23"/>
  <c r="CD1002" i="23"/>
  <c r="CC1002" i="23"/>
  <c r="CD1001" i="23"/>
  <c r="CC1001" i="23"/>
  <c r="CD1000" i="23"/>
  <c r="CC1000" i="23"/>
  <c r="CD999" i="23"/>
  <c r="CC999" i="23"/>
  <c r="CD998" i="23"/>
  <c r="CC998" i="23"/>
  <c r="CD997" i="23"/>
  <c r="CC997" i="23"/>
  <c r="CD996" i="23"/>
  <c r="CC996" i="23"/>
  <c r="CD995" i="23"/>
  <c r="CC995" i="23"/>
  <c r="CD994" i="23"/>
  <c r="CC994" i="23"/>
  <c r="CD993" i="23"/>
  <c r="CC993" i="23"/>
  <c r="CD992" i="23"/>
  <c r="CC992" i="23"/>
  <c r="CD991" i="23"/>
  <c r="CC991" i="23"/>
  <c r="CD990" i="23"/>
  <c r="CC990" i="23"/>
  <c r="CD989" i="23"/>
  <c r="CC989" i="23"/>
  <c r="CD988" i="23"/>
  <c r="CC988" i="23"/>
  <c r="CD987" i="23"/>
  <c r="CC987" i="23"/>
  <c r="CD986" i="23"/>
  <c r="CC986" i="23"/>
  <c r="CD985" i="23"/>
  <c r="CC985" i="23"/>
  <c r="CD984" i="23"/>
  <c r="CC984" i="23"/>
  <c r="CD983" i="23"/>
  <c r="CC983" i="23"/>
  <c r="CD982" i="23"/>
  <c r="CC982" i="23"/>
  <c r="CD981" i="23"/>
  <c r="CC981" i="23"/>
  <c r="CD980" i="23"/>
  <c r="CC980" i="23"/>
  <c r="CD979" i="23"/>
  <c r="CC979" i="23"/>
  <c r="CD978" i="23"/>
  <c r="CC978" i="23"/>
  <c r="CD977" i="23"/>
  <c r="CC977" i="23"/>
  <c r="CD976" i="23"/>
  <c r="CC976" i="23"/>
  <c r="CD975" i="23"/>
  <c r="CC975" i="23"/>
  <c r="CD974" i="23"/>
  <c r="CC974" i="23"/>
  <c r="CD973" i="23"/>
  <c r="CC973" i="23"/>
  <c r="CD972" i="23"/>
  <c r="CC972" i="23"/>
  <c r="CD971" i="23"/>
  <c r="CC971" i="23"/>
  <c r="CD970" i="23"/>
  <c r="CC970" i="23"/>
  <c r="CD961" i="23"/>
  <c r="CC961" i="23"/>
  <c r="CD960" i="23"/>
  <c r="CC960" i="23"/>
  <c r="CD959" i="23"/>
  <c r="CC959" i="23"/>
  <c r="CD958" i="23"/>
  <c r="CC958" i="23"/>
  <c r="CD957" i="23"/>
  <c r="CC957" i="23"/>
  <c r="CD956" i="23"/>
  <c r="CC956" i="23"/>
  <c r="CD955" i="23"/>
  <c r="CC955" i="23"/>
  <c r="CD954" i="23"/>
  <c r="CC954" i="23"/>
  <c r="CD953" i="23"/>
  <c r="CC953" i="23"/>
  <c r="CD952" i="23"/>
  <c r="CC952" i="23"/>
  <c r="CD951" i="23"/>
  <c r="CC951" i="23"/>
  <c r="CD950" i="23"/>
  <c r="CC950" i="23"/>
  <c r="CD949" i="23"/>
  <c r="CC949" i="23"/>
  <c r="CD948" i="23"/>
  <c r="CC948" i="23"/>
  <c r="CD947" i="23"/>
  <c r="CC947" i="23"/>
  <c r="CD946" i="23"/>
  <c r="CC946" i="23"/>
  <c r="CD945" i="23"/>
  <c r="CC945" i="23"/>
  <c r="CD944" i="23"/>
  <c r="CC944" i="23"/>
  <c r="CD943" i="23"/>
  <c r="CC943" i="23"/>
  <c r="CD942" i="23"/>
  <c r="CC942" i="23"/>
  <c r="CD941" i="23"/>
  <c r="CC941" i="23"/>
  <c r="CD940" i="23"/>
  <c r="CC940" i="23"/>
  <c r="CD939" i="23"/>
  <c r="CC939" i="23"/>
  <c r="CD938" i="23"/>
  <c r="CC938" i="23"/>
  <c r="CD937" i="23"/>
  <c r="CC937" i="23"/>
  <c r="CD936" i="23"/>
  <c r="CC936" i="23"/>
  <c r="CD935" i="23"/>
  <c r="CC935" i="23"/>
  <c r="CD934" i="23"/>
  <c r="CC934" i="23"/>
  <c r="CD933" i="23"/>
  <c r="CC933" i="23"/>
  <c r="CD932" i="23"/>
  <c r="CC932" i="23"/>
  <c r="CD931" i="23"/>
  <c r="CC931" i="23"/>
  <c r="CD930" i="23"/>
  <c r="CC930" i="23"/>
  <c r="CD929" i="23"/>
  <c r="CC929" i="23"/>
  <c r="CD928" i="23"/>
  <c r="CC928" i="23"/>
  <c r="CD920" i="23"/>
  <c r="CC920" i="23"/>
  <c r="CD919" i="23"/>
  <c r="CC919" i="23"/>
  <c r="CD918" i="23"/>
  <c r="CC918" i="23"/>
  <c r="CD917" i="23"/>
  <c r="CC917" i="23"/>
  <c r="CD916" i="23"/>
  <c r="CC916" i="23"/>
  <c r="CD915" i="23"/>
  <c r="CC915" i="23"/>
  <c r="CD914" i="23"/>
  <c r="CC914" i="23"/>
  <c r="CD913" i="23"/>
  <c r="CC913" i="23"/>
  <c r="CD912" i="23"/>
  <c r="CC912" i="23"/>
  <c r="CD911" i="23"/>
  <c r="CC911" i="23"/>
  <c r="CD910" i="23"/>
  <c r="CC910" i="23"/>
  <c r="CD909" i="23"/>
  <c r="CC909" i="23"/>
  <c r="CD908" i="23"/>
  <c r="CC908" i="23"/>
  <c r="CD907" i="23"/>
  <c r="CC907" i="23"/>
  <c r="CD906" i="23"/>
  <c r="CC906" i="23"/>
  <c r="CD905" i="23"/>
  <c r="CC905" i="23"/>
  <c r="CD904" i="23"/>
  <c r="CC904" i="23"/>
  <c r="CD903" i="23"/>
  <c r="CC903" i="23"/>
  <c r="CD902" i="23"/>
  <c r="CC902" i="23"/>
  <c r="CD901" i="23"/>
  <c r="CC901" i="23"/>
  <c r="CD900" i="23"/>
  <c r="CC900" i="23"/>
  <c r="CD899" i="23"/>
  <c r="CC899" i="23"/>
  <c r="CD898" i="23"/>
  <c r="CC898" i="23"/>
  <c r="CD897" i="23"/>
  <c r="CC897" i="23"/>
  <c r="CD896" i="23"/>
  <c r="CC896" i="23"/>
  <c r="CD895" i="23"/>
  <c r="CC895" i="23"/>
  <c r="CD894" i="23"/>
  <c r="CC894" i="23"/>
  <c r="CD893" i="23"/>
  <c r="CC893" i="23"/>
  <c r="CD892" i="23"/>
  <c r="CC892" i="23"/>
  <c r="CD891" i="23"/>
  <c r="CC891" i="23"/>
  <c r="CD890" i="23"/>
  <c r="CC890" i="23"/>
  <c r="CD889" i="23"/>
  <c r="CC889" i="23"/>
  <c r="CD888" i="23"/>
  <c r="CC888" i="23"/>
  <c r="CD887" i="23"/>
  <c r="CC887" i="23"/>
  <c r="CD878" i="23"/>
  <c r="CC878" i="23"/>
  <c r="CD877" i="23"/>
  <c r="CC877" i="23"/>
  <c r="CD876" i="23"/>
  <c r="CC876" i="23"/>
  <c r="CD875" i="23"/>
  <c r="CC875" i="23"/>
  <c r="CD874" i="23"/>
  <c r="CC874" i="23"/>
  <c r="CD873" i="23"/>
  <c r="CC873" i="23"/>
  <c r="CD872" i="23"/>
  <c r="CC872" i="23"/>
  <c r="CD871" i="23"/>
  <c r="CC871" i="23"/>
  <c r="CD870" i="23"/>
  <c r="CC870" i="23"/>
  <c r="CD869" i="23"/>
  <c r="CC869" i="23"/>
  <c r="CD868" i="23"/>
  <c r="CC868" i="23"/>
  <c r="CD867" i="23"/>
  <c r="CC867" i="23"/>
  <c r="CD866" i="23"/>
  <c r="CC866" i="23"/>
  <c r="CD865" i="23"/>
  <c r="CC865" i="23"/>
  <c r="CD864" i="23"/>
  <c r="CC864" i="23"/>
  <c r="CD863" i="23"/>
  <c r="CC863" i="23"/>
  <c r="CD862" i="23"/>
  <c r="CC862" i="23"/>
  <c r="CD861" i="23"/>
  <c r="CC861" i="23"/>
  <c r="CD860" i="23"/>
  <c r="CC860" i="23"/>
  <c r="CD859" i="23"/>
  <c r="CC859" i="23"/>
  <c r="CD858" i="23"/>
  <c r="CC858" i="23"/>
  <c r="CD857" i="23"/>
  <c r="CC857" i="23"/>
  <c r="CD856" i="23"/>
  <c r="CC856" i="23"/>
  <c r="CD855" i="23"/>
  <c r="CC855" i="23"/>
  <c r="CD854" i="23"/>
  <c r="CC854" i="23"/>
  <c r="CD853" i="23"/>
  <c r="CC853" i="23"/>
  <c r="CD852" i="23"/>
  <c r="CC852" i="23"/>
  <c r="CD851" i="23"/>
  <c r="CC851" i="23"/>
  <c r="CD850" i="23"/>
  <c r="CC850" i="23"/>
  <c r="CD849" i="23"/>
  <c r="CC849" i="23"/>
  <c r="CD848" i="23"/>
  <c r="CC848" i="23"/>
  <c r="CD847" i="23"/>
  <c r="CC847" i="23"/>
  <c r="CD846" i="23"/>
  <c r="CC846" i="23"/>
  <c r="CD845" i="23"/>
  <c r="CC845" i="23"/>
  <c r="CD836" i="23"/>
  <c r="CC836" i="23"/>
  <c r="CD835" i="23"/>
  <c r="CC835" i="23"/>
  <c r="CD834" i="23"/>
  <c r="CC834" i="23"/>
  <c r="CD833" i="23"/>
  <c r="CC833" i="23"/>
  <c r="CD832" i="23"/>
  <c r="CC832" i="23"/>
  <c r="CD831" i="23"/>
  <c r="CC831" i="23"/>
  <c r="CD830" i="23"/>
  <c r="CC830" i="23"/>
  <c r="CD829" i="23"/>
  <c r="CC829" i="23"/>
  <c r="CD828" i="23"/>
  <c r="CC828" i="23"/>
  <c r="CD827" i="23"/>
  <c r="CC827" i="23"/>
  <c r="CD826" i="23"/>
  <c r="CC826" i="23"/>
  <c r="CD825" i="23"/>
  <c r="CC825" i="23"/>
  <c r="CD824" i="23"/>
  <c r="CC824" i="23"/>
  <c r="CD823" i="23"/>
  <c r="CC823" i="23"/>
  <c r="CD822" i="23"/>
  <c r="CC822" i="23"/>
  <c r="CD821" i="23"/>
  <c r="CC821" i="23"/>
  <c r="CD820" i="23"/>
  <c r="CC820" i="23"/>
  <c r="CD819" i="23"/>
  <c r="CC819" i="23"/>
  <c r="CD818" i="23"/>
  <c r="CC818" i="23"/>
  <c r="CD817" i="23"/>
  <c r="CC817" i="23"/>
  <c r="CD816" i="23"/>
  <c r="CC816" i="23"/>
  <c r="CD815" i="23"/>
  <c r="CC815" i="23"/>
  <c r="CD814" i="23"/>
  <c r="CC814" i="23"/>
  <c r="CD813" i="23"/>
  <c r="CC813" i="23"/>
  <c r="CD812" i="23"/>
  <c r="CC812" i="23"/>
  <c r="CD811" i="23"/>
  <c r="CC811" i="23"/>
  <c r="CD810" i="23"/>
  <c r="CC810" i="23"/>
  <c r="CD809" i="23"/>
  <c r="CC809" i="23"/>
  <c r="CD808" i="23"/>
  <c r="CC808" i="23"/>
  <c r="CD807" i="23"/>
  <c r="CC807" i="23"/>
  <c r="CD806" i="23"/>
  <c r="CC806" i="23"/>
  <c r="CD805" i="23"/>
  <c r="CC805" i="23"/>
  <c r="CD804" i="23"/>
  <c r="CC804" i="23"/>
  <c r="CD803" i="23"/>
  <c r="CC803" i="23"/>
  <c r="CD795" i="23"/>
  <c r="CC795" i="23"/>
  <c r="CD794" i="23"/>
  <c r="CC794" i="23"/>
  <c r="CD793" i="23"/>
  <c r="CC793" i="23"/>
  <c r="CD792" i="23"/>
  <c r="CC792" i="23"/>
  <c r="CD791" i="23"/>
  <c r="CC791" i="23"/>
  <c r="CD790" i="23"/>
  <c r="CC790" i="23"/>
  <c r="CD789" i="23"/>
  <c r="CC789" i="23"/>
  <c r="CD788" i="23"/>
  <c r="CC788" i="23"/>
  <c r="CD787" i="23"/>
  <c r="CC787" i="23"/>
  <c r="CD786" i="23"/>
  <c r="CC786" i="23"/>
  <c r="CD785" i="23"/>
  <c r="CC785" i="23"/>
  <c r="CD784" i="23"/>
  <c r="CC784" i="23"/>
  <c r="CD783" i="23"/>
  <c r="CC783" i="23"/>
  <c r="CD782" i="23"/>
  <c r="CC782" i="23"/>
  <c r="CD781" i="23"/>
  <c r="CC781" i="23"/>
  <c r="CD780" i="23"/>
  <c r="CC780" i="23"/>
  <c r="CD779" i="23"/>
  <c r="CC779" i="23"/>
  <c r="CD778" i="23"/>
  <c r="CC778" i="23"/>
  <c r="CD777" i="23"/>
  <c r="CC777" i="23"/>
  <c r="CD776" i="23"/>
  <c r="CC776" i="23"/>
  <c r="CD775" i="23"/>
  <c r="CC775" i="23"/>
  <c r="CD774" i="23"/>
  <c r="CC774" i="23"/>
  <c r="CD773" i="23"/>
  <c r="CC773" i="23"/>
  <c r="CD772" i="23"/>
  <c r="CC772" i="23"/>
  <c r="CD771" i="23"/>
  <c r="CC771" i="23"/>
  <c r="CD770" i="23"/>
  <c r="CC770" i="23"/>
  <c r="CD769" i="23"/>
  <c r="CC769" i="23"/>
  <c r="CD768" i="23"/>
  <c r="CC768" i="23"/>
  <c r="CD767" i="23"/>
  <c r="CC767" i="23"/>
  <c r="CD766" i="23"/>
  <c r="CC766" i="23"/>
  <c r="CD765" i="23"/>
  <c r="CC765" i="23"/>
  <c r="CD764" i="23"/>
  <c r="CC764" i="23"/>
  <c r="CD763" i="23"/>
  <c r="CC763" i="23"/>
  <c r="CD762" i="23"/>
  <c r="CC762" i="23"/>
  <c r="CD754" i="23"/>
  <c r="CC754" i="23"/>
  <c r="CD753" i="23"/>
  <c r="CC753" i="23"/>
  <c r="CD752" i="23"/>
  <c r="CC752" i="23"/>
  <c r="CD751" i="23"/>
  <c r="CC751" i="23"/>
  <c r="CD750" i="23"/>
  <c r="CC750" i="23"/>
  <c r="CD749" i="23"/>
  <c r="CC749" i="23"/>
  <c r="CD748" i="23"/>
  <c r="CC748" i="23"/>
  <c r="CD747" i="23"/>
  <c r="CC747" i="23"/>
  <c r="CD746" i="23"/>
  <c r="CC746" i="23"/>
  <c r="CD745" i="23"/>
  <c r="CC745" i="23"/>
  <c r="CD744" i="23"/>
  <c r="CC744" i="23"/>
  <c r="CD743" i="23"/>
  <c r="CC743" i="23"/>
  <c r="CD742" i="23"/>
  <c r="CC742" i="23"/>
  <c r="CD741" i="23"/>
  <c r="CC741" i="23"/>
  <c r="CD740" i="23"/>
  <c r="CC740" i="23"/>
  <c r="CD739" i="23"/>
  <c r="CC739" i="23"/>
  <c r="CD738" i="23"/>
  <c r="CC738" i="23"/>
  <c r="CD737" i="23"/>
  <c r="CC737" i="23"/>
  <c r="CD736" i="23"/>
  <c r="CC736" i="23"/>
  <c r="CD735" i="23"/>
  <c r="CC735" i="23"/>
  <c r="CD734" i="23"/>
  <c r="CC734" i="23"/>
  <c r="CD733" i="23"/>
  <c r="CC733" i="23"/>
  <c r="CD732" i="23"/>
  <c r="CC732" i="23"/>
  <c r="CD731" i="23"/>
  <c r="CC731" i="23"/>
  <c r="CD730" i="23"/>
  <c r="CC730" i="23"/>
  <c r="CD729" i="23"/>
  <c r="CC729" i="23"/>
  <c r="CD728" i="23"/>
  <c r="CC728" i="23"/>
  <c r="CD727" i="23"/>
  <c r="CC727" i="23"/>
  <c r="CD726" i="23"/>
  <c r="CC726" i="23"/>
  <c r="CD725" i="23"/>
  <c r="CC725" i="23"/>
  <c r="CD724" i="23"/>
  <c r="CC724" i="23"/>
  <c r="CD723" i="23"/>
  <c r="CC723" i="23"/>
  <c r="CD722" i="23"/>
  <c r="CC722" i="23"/>
  <c r="CD721" i="23"/>
  <c r="CC721" i="23"/>
  <c r="CD713" i="23"/>
  <c r="CC713" i="23"/>
  <c r="CD712" i="23"/>
  <c r="CC712" i="23"/>
  <c r="CD711" i="23"/>
  <c r="CC711" i="23"/>
  <c r="CD710" i="23"/>
  <c r="CC710" i="23"/>
  <c r="CD709" i="23"/>
  <c r="CC709" i="23"/>
  <c r="CD708" i="23"/>
  <c r="CC708" i="23"/>
  <c r="CD707" i="23"/>
  <c r="CC707" i="23"/>
  <c r="CD706" i="23"/>
  <c r="CC706" i="23"/>
  <c r="CD705" i="23"/>
  <c r="CC705" i="23"/>
  <c r="CD704" i="23"/>
  <c r="CC704" i="23"/>
  <c r="CD703" i="23"/>
  <c r="CC703" i="23"/>
  <c r="CD702" i="23"/>
  <c r="CC702" i="23"/>
  <c r="CD701" i="23"/>
  <c r="CC701" i="23"/>
  <c r="CD700" i="23"/>
  <c r="CC700" i="23"/>
  <c r="CD699" i="23"/>
  <c r="CC699" i="23"/>
  <c r="CD698" i="23"/>
  <c r="CC698" i="23"/>
  <c r="CD697" i="23"/>
  <c r="CC697" i="23"/>
  <c r="CD696" i="23"/>
  <c r="CC696" i="23"/>
  <c r="CD695" i="23"/>
  <c r="CC695" i="23"/>
  <c r="CD694" i="23"/>
  <c r="CC694" i="23"/>
  <c r="CD693" i="23"/>
  <c r="CC693" i="23"/>
  <c r="CD692" i="23"/>
  <c r="CC692" i="23"/>
  <c r="CD691" i="23"/>
  <c r="CC691" i="23"/>
  <c r="CD690" i="23"/>
  <c r="CC690" i="23"/>
  <c r="CD689" i="23"/>
  <c r="CC689" i="23"/>
  <c r="CD688" i="23"/>
  <c r="CC688" i="23"/>
  <c r="CD687" i="23"/>
  <c r="CC687" i="23"/>
  <c r="CD686" i="23"/>
  <c r="CC686" i="23"/>
  <c r="CD685" i="23"/>
  <c r="CC685" i="23"/>
  <c r="CD684" i="23"/>
  <c r="CC684" i="23"/>
  <c r="CD683" i="23"/>
  <c r="CC683" i="23"/>
  <c r="CD682" i="23"/>
  <c r="CC682" i="23"/>
  <c r="CD681" i="23"/>
  <c r="CC681" i="23"/>
  <c r="CD680" i="23"/>
  <c r="CC680" i="23"/>
  <c r="CD671" i="23"/>
  <c r="CC671" i="23"/>
  <c r="CD670" i="23"/>
  <c r="CC670" i="23"/>
  <c r="CD669" i="23"/>
  <c r="CC669" i="23"/>
  <c r="CD668" i="23"/>
  <c r="CC668" i="23"/>
  <c r="CD667" i="23"/>
  <c r="CC667" i="23"/>
  <c r="CD666" i="23"/>
  <c r="CC666" i="23"/>
  <c r="CD665" i="23"/>
  <c r="CC665" i="23"/>
  <c r="CD664" i="23"/>
  <c r="CC664" i="23"/>
  <c r="CD663" i="23"/>
  <c r="CC663" i="23"/>
  <c r="CD662" i="23"/>
  <c r="CC662" i="23"/>
  <c r="CD661" i="23"/>
  <c r="CC661" i="23"/>
  <c r="CD660" i="23"/>
  <c r="CC660" i="23"/>
  <c r="CD659" i="23"/>
  <c r="CC659" i="23"/>
  <c r="CD658" i="23"/>
  <c r="CC658" i="23"/>
  <c r="CD657" i="23"/>
  <c r="CC657" i="23"/>
  <c r="CD656" i="23"/>
  <c r="CC656" i="23"/>
  <c r="CD655" i="23"/>
  <c r="CC655" i="23"/>
  <c r="CD654" i="23"/>
  <c r="CC654" i="23"/>
  <c r="CD653" i="23"/>
  <c r="CC653" i="23"/>
  <c r="CD652" i="23"/>
  <c r="CC652" i="23"/>
  <c r="CD651" i="23"/>
  <c r="CC651" i="23"/>
  <c r="CD650" i="23"/>
  <c r="CC650" i="23"/>
  <c r="CD649" i="23"/>
  <c r="CC649" i="23"/>
  <c r="CD648" i="23"/>
  <c r="CC648" i="23"/>
  <c r="CD647" i="23"/>
  <c r="CC647" i="23"/>
  <c r="CD646" i="23"/>
  <c r="CC646" i="23"/>
  <c r="CD645" i="23"/>
  <c r="CC645" i="23"/>
  <c r="CD644" i="23"/>
  <c r="CC644" i="23"/>
  <c r="CD643" i="23"/>
  <c r="CC643" i="23"/>
  <c r="CD642" i="23"/>
  <c r="CC642" i="23"/>
  <c r="CD641" i="23"/>
  <c r="CC641" i="23"/>
  <c r="CD640" i="23"/>
  <c r="CC640" i="23"/>
  <c r="CD639" i="23"/>
  <c r="CC639" i="23"/>
  <c r="CD638" i="23"/>
  <c r="CC638" i="23"/>
  <c r="CD630" i="23"/>
  <c r="CC630" i="23"/>
  <c r="CD629" i="23"/>
  <c r="CC629" i="23"/>
  <c r="CD628" i="23"/>
  <c r="CC628" i="23"/>
  <c r="CD627" i="23"/>
  <c r="CC627" i="23"/>
  <c r="CD626" i="23"/>
  <c r="CC626" i="23"/>
  <c r="CD625" i="23"/>
  <c r="CC625" i="23"/>
  <c r="CD624" i="23"/>
  <c r="CC624" i="23"/>
  <c r="CD623" i="23"/>
  <c r="CC623" i="23"/>
  <c r="CD622" i="23"/>
  <c r="CC622" i="23"/>
  <c r="CD621" i="23"/>
  <c r="CC621" i="23"/>
  <c r="CD620" i="23"/>
  <c r="CC620" i="23"/>
  <c r="CD619" i="23"/>
  <c r="CC619" i="23"/>
  <c r="CD618" i="23"/>
  <c r="CC618" i="23"/>
  <c r="CD617" i="23"/>
  <c r="CC617" i="23"/>
  <c r="CD616" i="23"/>
  <c r="CC616" i="23"/>
  <c r="CD615" i="23"/>
  <c r="CC615" i="23"/>
  <c r="CD614" i="23"/>
  <c r="CC614" i="23"/>
  <c r="CD613" i="23"/>
  <c r="CC613" i="23"/>
  <c r="CD612" i="23"/>
  <c r="CC612" i="23"/>
  <c r="CD611" i="23"/>
  <c r="CC611" i="23"/>
  <c r="CD610" i="23"/>
  <c r="CC610" i="23"/>
  <c r="CD609" i="23"/>
  <c r="CC609" i="23"/>
  <c r="CD608" i="23"/>
  <c r="CC608" i="23"/>
  <c r="CD607" i="23"/>
  <c r="CC607" i="23"/>
  <c r="CD606" i="23"/>
  <c r="CC606" i="23"/>
  <c r="CD605" i="23"/>
  <c r="CC605" i="23"/>
  <c r="CD604" i="23"/>
  <c r="CC604" i="23"/>
  <c r="CD603" i="23"/>
  <c r="CC603" i="23"/>
  <c r="CD602" i="23"/>
  <c r="CC602" i="23"/>
  <c r="CD601" i="23"/>
  <c r="CC601" i="23"/>
  <c r="CD600" i="23"/>
  <c r="CC600" i="23"/>
  <c r="CD599" i="23"/>
  <c r="CC599" i="23"/>
  <c r="CD598" i="23"/>
  <c r="CC598" i="23"/>
  <c r="CD597" i="23"/>
  <c r="CC597" i="23"/>
  <c r="CD588" i="23"/>
  <c r="CC588" i="23"/>
  <c r="CD587" i="23"/>
  <c r="CC587" i="23"/>
  <c r="CD586" i="23"/>
  <c r="CC586" i="23"/>
  <c r="CD585" i="23"/>
  <c r="CC585" i="23"/>
  <c r="CD584" i="23"/>
  <c r="CC584" i="23"/>
  <c r="CD583" i="23"/>
  <c r="CC583" i="23"/>
  <c r="CD582" i="23"/>
  <c r="CC582" i="23"/>
  <c r="CD581" i="23"/>
  <c r="CC581" i="23"/>
  <c r="CD580" i="23"/>
  <c r="CC580" i="23"/>
  <c r="CD579" i="23"/>
  <c r="CC579" i="23"/>
  <c r="CD578" i="23"/>
  <c r="CC578" i="23"/>
  <c r="CD577" i="23"/>
  <c r="CC577" i="23"/>
  <c r="CD576" i="23"/>
  <c r="CC576" i="23"/>
  <c r="CD575" i="23"/>
  <c r="CC575" i="23"/>
  <c r="CD574" i="23"/>
  <c r="CC574" i="23"/>
  <c r="CD573" i="23"/>
  <c r="CC573" i="23"/>
  <c r="CD572" i="23"/>
  <c r="CC572" i="23"/>
  <c r="CD571" i="23"/>
  <c r="CC571" i="23"/>
  <c r="CD570" i="23"/>
  <c r="CC570" i="23"/>
  <c r="CD569" i="23"/>
  <c r="CC569" i="23"/>
  <c r="CD568" i="23"/>
  <c r="CC568" i="23"/>
  <c r="CD567" i="23"/>
  <c r="CC567" i="23"/>
  <c r="CD566" i="23"/>
  <c r="CC566" i="23"/>
  <c r="CD565" i="23"/>
  <c r="CC565" i="23"/>
  <c r="CD564" i="23"/>
  <c r="CC564" i="23"/>
  <c r="CD563" i="23"/>
  <c r="CC563" i="23"/>
  <c r="CD562" i="23"/>
  <c r="CC562" i="23"/>
  <c r="CD561" i="23"/>
  <c r="CC561" i="23"/>
  <c r="CD560" i="23"/>
  <c r="CC560" i="23"/>
  <c r="CD559" i="23"/>
  <c r="CC559" i="23"/>
  <c r="CD558" i="23"/>
  <c r="CC558" i="23"/>
  <c r="CD557" i="23"/>
  <c r="CC557" i="23"/>
  <c r="CD556" i="23"/>
  <c r="CC556" i="23"/>
  <c r="CD555" i="23"/>
  <c r="CC555" i="23"/>
  <c r="CD547" i="23"/>
  <c r="CC547" i="23"/>
  <c r="CD546" i="23"/>
  <c r="CC546" i="23"/>
  <c r="CD545" i="23"/>
  <c r="CC545" i="23"/>
  <c r="CD544" i="23"/>
  <c r="CC544" i="23"/>
  <c r="CD543" i="23"/>
  <c r="CC543" i="23"/>
  <c r="CD542" i="23"/>
  <c r="CC542" i="23"/>
  <c r="CD541" i="23"/>
  <c r="CC541" i="23"/>
  <c r="CD540" i="23"/>
  <c r="CC540" i="23"/>
  <c r="CD539" i="23"/>
  <c r="CC539" i="23"/>
  <c r="CD538" i="23"/>
  <c r="CC538" i="23"/>
  <c r="CD537" i="23"/>
  <c r="CC537" i="23"/>
  <c r="CD536" i="23"/>
  <c r="CC536" i="23"/>
  <c r="CD535" i="23"/>
  <c r="CC535" i="23"/>
  <c r="CD534" i="23"/>
  <c r="CC534" i="23"/>
  <c r="CD533" i="23"/>
  <c r="CC533" i="23"/>
  <c r="CD532" i="23"/>
  <c r="CC532" i="23"/>
  <c r="CD531" i="23"/>
  <c r="CC531" i="23"/>
  <c r="CD530" i="23"/>
  <c r="CC530" i="23"/>
  <c r="CD529" i="23"/>
  <c r="CC529" i="23"/>
  <c r="CD528" i="23"/>
  <c r="CC528" i="23"/>
  <c r="CD527" i="23"/>
  <c r="CC527" i="23"/>
  <c r="CD526" i="23"/>
  <c r="CC526" i="23"/>
  <c r="CD525" i="23"/>
  <c r="CC525" i="23"/>
  <c r="CD524" i="23"/>
  <c r="CC524" i="23"/>
  <c r="CD523" i="23"/>
  <c r="CC523" i="23"/>
  <c r="CD522" i="23"/>
  <c r="CC522" i="23"/>
  <c r="CD521" i="23"/>
  <c r="CC521" i="23"/>
  <c r="CD520" i="23"/>
  <c r="CC520" i="23"/>
  <c r="CD519" i="23"/>
  <c r="CC519" i="23"/>
  <c r="CD518" i="23"/>
  <c r="CC518" i="23"/>
  <c r="CD517" i="23"/>
  <c r="CC517" i="23"/>
  <c r="CD516" i="23"/>
  <c r="CC516" i="23"/>
  <c r="CD515" i="23"/>
  <c r="CC515" i="23"/>
  <c r="CD514" i="23"/>
  <c r="CC514" i="23"/>
  <c r="CD506" i="23"/>
  <c r="CC506" i="23"/>
  <c r="CD505" i="23"/>
  <c r="CC505" i="23"/>
  <c r="CD504" i="23"/>
  <c r="CC504" i="23"/>
  <c r="CD503" i="23"/>
  <c r="CC503" i="23"/>
  <c r="CD502" i="23"/>
  <c r="CC502" i="23"/>
  <c r="CD501" i="23"/>
  <c r="CC501" i="23"/>
  <c r="CD500" i="23"/>
  <c r="CC500" i="23"/>
  <c r="CD499" i="23"/>
  <c r="CC499" i="23"/>
  <c r="CD498" i="23"/>
  <c r="CC498" i="23"/>
  <c r="CD497" i="23"/>
  <c r="CC497" i="23"/>
  <c r="CD496" i="23"/>
  <c r="CC496" i="23"/>
  <c r="CD495" i="23"/>
  <c r="CC495" i="23"/>
  <c r="CD494" i="23"/>
  <c r="CC494" i="23"/>
  <c r="CD493" i="23"/>
  <c r="CC493" i="23"/>
  <c r="CD492" i="23"/>
  <c r="CC492" i="23"/>
  <c r="CD491" i="23"/>
  <c r="CC491" i="23"/>
  <c r="CD490" i="23"/>
  <c r="CC490" i="23"/>
  <c r="CD489" i="23"/>
  <c r="CC489" i="23"/>
  <c r="CD488" i="23"/>
  <c r="CC488" i="23"/>
  <c r="CD487" i="23"/>
  <c r="CC487" i="23"/>
  <c r="CD486" i="23"/>
  <c r="CC486" i="23"/>
  <c r="CD485" i="23"/>
  <c r="CC485" i="23"/>
  <c r="CD484" i="23"/>
  <c r="CC484" i="23"/>
  <c r="CD483" i="23"/>
  <c r="CC483" i="23"/>
  <c r="CD482" i="23"/>
  <c r="CC482" i="23"/>
  <c r="CD481" i="23"/>
  <c r="CC481" i="23"/>
  <c r="CD480" i="23"/>
  <c r="CC480" i="23"/>
  <c r="CD479" i="23"/>
  <c r="CC479" i="23"/>
  <c r="CD478" i="23"/>
  <c r="CC478" i="23"/>
  <c r="CD477" i="23"/>
  <c r="CC477" i="23"/>
  <c r="CD476" i="23"/>
  <c r="CC476" i="23"/>
  <c r="CD475" i="23"/>
  <c r="CC475" i="23"/>
  <c r="CD474" i="23"/>
  <c r="CC474" i="23"/>
  <c r="CD473" i="23"/>
  <c r="CC473" i="23"/>
  <c r="CD464" i="23"/>
  <c r="CC464" i="23"/>
  <c r="CD463" i="23"/>
  <c r="CC463" i="23"/>
  <c r="CD462" i="23"/>
  <c r="CC462" i="23"/>
  <c r="CD461" i="23"/>
  <c r="CC461" i="23"/>
  <c r="CD460" i="23"/>
  <c r="CC460" i="23"/>
  <c r="CD459" i="23"/>
  <c r="CC459" i="23"/>
  <c r="CD458" i="23"/>
  <c r="CC458" i="23"/>
  <c r="CD457" i="23"/>
  <c r="CC457" i="23"/>
  <c r="CD456" i="23"/>
  <c r="CC456" i="23"/>
  <c r="CD455" i="23"/>
  <c r="CC455" i="23"/>
  <c r="CD454" i="23"/>
  <c r="CC454" i="23"/>
  <c r="CD453" i="23"/>
  <c r="CC453" i="23"/>
  <c r="CD452" i="23"/>
  <c r="CC452" i="23"/>
  <c r="CD451" i="23"/>
  <c r="CC451" i="23"/>
  <c r="CD450" i="23"/>
  <c r="CC450" i="23"/>
  <c r="CD449" i="23"/>
  <c r="CC449" i="23"/>
  <c r="CD448" i="23"/>
  <c r="CC448" i="23"/>
  <c r="CD447" i="23"/>
  <c r="CC447" i="23"/>
  <c r="CD446" i="23"/>
  <c r="CC446" i="23"/>
  <c r="CD445" i="23"/>
  <c r="CC445" i="23"/>
  <c r="CD444" i="23"/>
  <c r="CC444" i="23"/>
  <c r="CD443" i="23"/>
  <c r="CC443" i="23"/>
  <c r="CD442" i="23"/>
  <c r="CC442" i="23"/>
  <c r="CD441" i="23"/>
  <c r="CC441" i="23"/>
  <c r="CD440" i="23"/>
  <c r="CC440" i="23"/>
  <c r="CD439" i="23"/>
  <c r="CC439" i="23"/>
  <c r="CD438" i="23"/>
  <c r="CC438" i="23"/>
  <c r="CD437" i="23"/>
  <c r="CC437" i="23"/>
  <c r="CD436" i="23"/>
  <c r="CC436" i="23"/>
  <c r="CD435" i="23"/>
  <c r="CC435" i="23"/>
  <c r="CD434" i="23"/>
  <c r="CC434" i="23"/>
  <c r="CD433" i="23"/>
  <c r="CC433" i="23"/>
  <c r="CD432" i="23"/>
  <c r="CC432" i="23"/>
  <c r="CD431" i="23"/>
  <c r="CC431" i="23"/>
  <c r="CD422" i="23"/>
  <c r="CC422" i="23"/>
  <c r="CD421" i="23"/>
  <c r="CC421" i="23"/>
  <c r="CD420" i="23"/>
  <c r="CC420" i="23"/>
  <c r="CD419" i="23"/>
  <c r="CC419" i="23"/>
  <c r="CD418" i="23"/>
  <c r="CC418" i="23"/>
  <c r="CD417" i="23"/>
  <c r="CC417" i="23"/>
  <c r="CD416" i="23"/>
  <c r="CC416" i="23"/>
  <c r="CD415" i="23"/>
  <c r="CC415" i="23"/>
  <c r="CD414" i="23"/>
  <c r="CC414" i="23"/>
  <c r="CD413" i="23"/>
  <c r="CC413" i="23"/>
  <c r="CD412" i="23"/>
  <c r="CC412" i="23"/>
  <c r="CD411" i="23"/>
  <c r="CC411" i="23"/>
  <c r="CD410" i="23"/>
  <c r="CC410" i="23"/>
  <c r="CD409" i="23"/>
  <c r="CC409" i="23"/>
  <c r="CD408" i="23"/>
  <c r="CC408" i="23"/>
  <c r="CD407" i="23"/>
  <c r="CC407" i="23"/>
  <c r="CD406" i="23"/>
  <c r="CC406" i="23"/>
  <c r="CD405" i="23"/>
  <c r="CC405" i="23"/>
  <c r="CD404" i="23"/>
  <c r="CC404" i="23"/>
  <c r="CD403" i="23"/>
  <c r="CC403" i="23"/>
  <c r="CD402" i="23"/>
  <c r="CC402" i="23"/>
  <c r="CD401" i="23"/>
  <c r="CC401" i="23"/>
  <c r="CD400" i="23"/>
  <c r="CC400" i="23"/>
  <c r="CD399" i="23"/>
  <c r="CC399" i="23"/>
  <c r="CD398" i="23"/>
  <c r="CC398" i="23"/>
  <c r="CD397" i="23"/>
  <c r="CC397" i="23"/>
  <c r="CD396" i="23"/>
  <c r="CC396" i="23"/>
  <c r="CD395" i="23"/>
  <c r="CC395" i="23"/>
  <c r="CD394" i="23"/>
  <c r="CC394" i="23"/>
  <c r="CD393" i="23"/>
  <c r="CC393" i="23"/>
  <c r="CD392" i="23"/>
  <c r="CC392" i="23"/>
  <c r="CD391" i="23"/>
  <c r="CC391" i="23"/>
  <c r="CD390" i="23"/>
  <c r="CC390" i="23"/>
  <c r="CD389" i="23"/>
  <c r="CC389" i="23"/>
  <c r="CD380" i="23"/>
  <c r="CC380" i="23"/>
  <c r="CD379" i="23"/>
  <c r="CC379" i="23"/>
  <c r="CD378" i="23"/>
  <c r="CC378" i="23"/>
  <c r="CD377" i="23"/>
  <c r="CC377" i="23"/>
  <c r="CD376" i="23"/>
  <c r="CC376" i="23"/>
  <c r="CD375" i="23"/>
  <c r="CC375" i="23"/>
  <c r="CD374" i="23"/>
  <c r="CC374" i="23"/>
  <c r="CD373" i="23"/>
  <c r="CC373" i="23"/>
  <c r="CD372" i="23"/>
  <c r="CC372" i="23"/>
  <c r="CD371" i="23"/>
  <c r="CC371" i="23"/>
  <c r="CD370" i="23"/>
  <c r="CC370" i="23"/>
  <c r="CD369" i="23"/>
  <c r="CC369" i="23"/>
  <c r="CD368" i="23"/>
  <c r="CC368" i="23"/>
  <c r="CD367" i="23"/>
  <c r="CC367" i="23"/>
  <c r="CD366" i="23"/>
  <c r="CC366" i="23"/>
  <c r="CD365" i="23"/>
  <c r="CC365" i="23"/>
  <c r="CD364" i="23"/>
  <c r="CC364" i="23"/>
  <c r="CD363" i="23"/>
  <c r="CC363" i="23"/>
  <c r="CD362" i="23"/>
  <c r="CC362" i="23"/>
  <c r="CD361" i="23"/>
  <c r="CC361" i="23"/>
  <c r="CD360" i="23"/>
  <c r="CC360" i="23"/>
  <c r="CD359" i="23"/>
  <c r="CC359" i="23"/>
  <c r="CD358" i="23"/>
  <c r="CC358" i="23"/>
  <c r="CD357" i="23"/>
  <c r="CC357" i="23"/>
  <c r="CD356" i="23"/>
  <c r="CC356" i="23"/>
  <c r="CD355" i="23"/>
  <c r="CC355" i="23"/>
  <c r="CD354" i="23"/>
  <c r="CC354" i="23"/>
  <c r="CD353" i="23"/>
  <c r="CC353" i="23"/>
  <c r="CD352" i="23"/>
  <c r="CC352" i="23"/>
  <c r="CD351" i="23"/>
  <c r="CC351" i="23"/>
  <c r="CD350" i="23"/>
  <c r="CC350" i="23"/>
  <c r="CD349" i="23"/>
  <c r="CC349" i="23"/>
  <c r="CD348" i="23"/>
  <c r="CC348" i="23"/>
  <c r="CD347" i="23"/>
  <c r="CC347" i="23"/>
  <c r="CD339" i="23"/>
  <c r="CC339" i="23"/>
  <c r="CD338" i="23"/>
  <c r="CC338" i="23"/>
  <c r="CD337" i="23"/>
  <c r="CC337" i="23"/>
  <c r="CD336" i="23"/>
  <c r="CC336" i="23"/>
  <c r="CD335" i="23"/>
  <c r="CC335" i="23"/>
  <c r="CD334" i="23"/>
  <c r="CC334" i="23"/>
  <c r="CD333" i="23"/>
  <c r="CC333" i="23"/>
  <c r="CD332" i="23"/>
  <c r="CC332" i="23"/>
  <c r="CD331" i="23"/>
  <c r="CC331" i="23"/>
  <c r="CD330" i="23"/>
  <c r="CC330" i="23"/>
  <c r="CD329" i="23"/>
  <c r="CC329" i="23"/>
  <c r="CD328" i="23"/>
  <c r="CC328" i="23"/>
  <c r="CD327" i="23"/>
  <c r="CC327" i="23"/>
  <c r="CD326" i="23"/>
  <c r="CC326" i="23"/>
  <c r="CD325" i="23"/>
  <c r="CC325" i="23"/>
  <c r="CD324" i="23"/>
  <c r="CC324" i="23"/>
  <c r="CD323" i="23"/>
  <c r="CC323" i="23"/>
  <c r="CD322" i="23"/>
  <c r="CC322" i="23"/>
  <c r="CD321" i="23"/>
  <c r="CC321" i="23"/>
  <c r="CD320" i="23"/>
  <c r="CC320" i="23"/>
  <c r="CD319" i="23"/>
  <c r="CC319" i="23"/>
  <c r="CD318" i="23"/>
  <c r="CC318" i="23"/>
  <c r="CD317" i="23"/>
  <c r="CC317" i="23"/>
  <c r="CD316" i="23"/>
  <c r="CC316" i="23"/>
  <c r="CD315" i="23"/>
  <c r="CC315" i="23"/>
  <c r="CD314" i="23"/>
  <c r="CC314" i="23"/>
  <c r="CD313" i="23"/>
  <c r="CC313" i="23"/>
  <c r="CD312" i="23"/>
  <c r="CC312" i="23"/>
  <c r="CD311" i="23"/>
  <c r="CC311" i="23"/>
  <c r="CD310" i="23"/>
  <c r="CC310" i="23"/>
  <c r="CD309" i="23"/>
  <c r="CC309" i="23"/>
  <c r="CD308" i="23"/>
  <c r="CC308" i="23"/>
  <c r="CD307" i="23"/>
  <c r="CC307" i="23"/>
  <c r="CD306" i="23"/>
  <c r="CC306" i="23"/>
  <c r="CD297" i="23"/>
  <c r="CC297" i="23"/>
  <c r="CD296" i="23"/>
  <c r="CC296" i="23"/>
  <c r="CD295" i="23"/>
  <c r="CC295" i="23"/>
  <c r="CD294" i="23"/>
  <c r="CC294" i="23"/>
  <c r="CD293" i="23"/>
  <c r="CC293" i="23"/>
  <c r="CD292" i="23"/>
  <c r="CC292" i="23"/>
  <c r="CD291" i="23"/>
  <c r="CC291" i="23"/>
  <c r="CD290" i="23"/>
  <c r="CC290" i="23"/>
  <c r="CD289" i="23"/>
  <c r="CC289" i="23"/>
  <c r="CD288" i="23"/>
  <c r="CC288" i="23"/>
  <c r="CD287" i="23"/>
  <c r="CC287" i="23"/>
  <c r="CD286" i="23"/>
  <c r="CC286" i="23"/>
  <c r="CD285" i="23"/>
  <c r="CC285" i="23"/>
  <c r="CD284" i="23"/>
  <c r="CC284" i="23"/>
  <c r="CD283" i="23"/>
  <c r="CC283" i="23"/>
  <c r="CD282" i="23"/>
  <c r="CC282" i="23"/>
  <c r="CD281" i="23"/>
  <c r="CC281" i="23"/>
  <c r="CD280" i="23"/>
  <c r="CC280" i="23"/>
  <c r="CD279" i="23"/>
  <c r="CC279" i="23"/>
  <c r="CD278" i="23"/>
  <c r="CC278" i="23"/>
  <c r="CD277" i="23"/>
  <c r="CC277" i="23"/>
  <c r="CD276" i="23"/>
  <c r="CC276" i="23"/>
  <c r="CD275" i="23"/>
  <c r="CC275" i="23"/>
  <c r="CD274" i="23"/>
  <c r="CC274" i="23"/>
  <c r="CD273" i="23"/>
  <c r="CC273" i="23"/>
  <c r="CD272" i="23"/>
  <c r="CC272" i="23"/>
  <c r="CD271" i="23"/>
  <c r="CC271" i="23"/>
  <c r="CD270" i="23"/>
  <c r="CC270" i="23"/>
  <c r="CD269" i="23"/>
  <c r="CC269" i="23"/>
  <c r="CD268" i="23"/>
  <c r="CC268" i="23"/>
  <c r="CD267" i="23"/>
  <c r="CC267" i="23"/>
  <c r="CD266" i="23"/>
  <c r="CC266" i="23"/>
  <c r="CD265" i="23"/>
  <c r="CC265" i="23"/>
  <c r="CD264" i="23"/>
  <c r="CC264" i="23"/>
  <c r="CD256" i="23"/>
  <c r="CC256" i="23"/>
  <c r="CD255" i="23"/>
  <c r="CC255" i="23"/>
  <c r="CD254" i="23"/>
  <c r="CC254" i="23"/>
  <c r="CD253" i="23"/>
  <c r="CC253" i="23"/>
  <c r="CD252" i="23"/>
  <c r="CC252" i="23"/>
  <c r="CD251" i="23"/>
  <c r="CC251" i="23"/>
  <c r="CD250" i="23"/>
  <c r="CC250" i="23"/>
  <c r="CD249" i="23"/>
  <c r="CC249" i="23"/>
  <c r="CD248" i="23"/>
  <c r="CC248" i="23"/>
  <c r="CD247" i="23"/>
  <c r="CC247" i="23"/>
  <c r="CD246" i="23"/>
  <c r="CC246" i="23"/>
  <c r="CD245" i="23"/>
  <c r="CC245" i="23"/>
  <c r="CD244" i="23"/>
  <c r="CC244" i="23"/>
  <c r="CD243" i="23"/>
  <c r="CC243" i="23"/>
  <c r="CD242" i="23"/>
  <c r="CC242" i="23"/>
  <c r="CD241" i="23"/>
  <c r="CC241" i="23"/>
  <c r="CD240" i="23"/>
  <c r="CC240" i="23"/>
  <c r="CD239" i="23"/>
  <c r="CC239" i="23"/>
  <c r="CD238" i="23"/>
  <c r="CC238" i="23"/>
  <c r="CD237" i="23"/>
  <c r="CC237" i="23"/>
  <c r="CD236" i="23"/>
  <c r="CC236" i="23"/>
  <c r="CD235" i="23"/>
  <c r="CC235" i="23"/>
  <c r="CD234" i="23"/>
  <c r="CC234" i="23"/>
  <c r="CD233" i="23"/>
  <c r="CC233" i="23"/>
  <c r="CD232" i="23"/>
  <c r="CC232" i="23"/>
  <c r="CD231" i="23"/>
  <c r="CC231" i="23"/>
  <c r="CD230" i="23"/>
  <c r="CC230" i="23"/>
  <c r="CD229" i="23"/>
  <c r="CC229" i="23"/>
  <c r="CD228" i="23"/>
  <c r="CC228" i="23"/>
  <c r="CD227" i="23"/>
  <c r="CC227" i="23"/>
  <c r="CD226" i="23"/>
  <c r="CC226" i="23"/>
  <c r="CD225" i="23"/>
  <c r="CC225" i="23"/>
  <c r="CD224" i="23"/>
  <c r="CC224" i="23"/>
  <c r="CD223" i="23"/>
  <c r="CC223" i="23"/>
  <c r="CD215" i="23"/>
  <c r="CC215" i="23"/>
  <c r="CD214" i="23"/>
  <c r="CC214" i="23"/>
  <c r="CD213" i="23"/>
  <c r="CC213" i="23"/>
  <c r="CD212" i="23"/>
  <c r="CC212" i="23"/>
  <c r="CD211" i="23"/>
  <c r="CC211" i="23"/>
  <c r="CD210" i="23"/>
  <c r="CC210" i="23"/>
  <c r="CD209" i="23"/>
  <c r="CC209" i="23"/>
  <c r="CD208" i="23"/>
  <c r="CC208" i="23"/>
  <c r="CD207" i="23"/>
  <c r="CC207" i="23"/>
  <c r="CD206" i="23"/>
  <c r="CC206" i="23"/>
  <c r="CD205" i="23"/>
  <c r="CC205" i="23"/>
  <c r="CD204" i="23"/>
  <c r="CC204" i="23"/>
  <c r="CD203" i="23"/>
  <c r="CC203" i="23"/>
  <c r="CD202" i="23"/>
  <c r="CC202" i="23"/>
  <c r="CD201" i="23"/>
  <c r="CC201" i="23"/>
  <c r="CD200" i="23"/>
  <c r="CC200" i="23"/>
  <c r="CD199" i="23"/>
  <c r="CC199" i="23"/>
  <c r="CD198" i="23"/>
  <c r="CC198" i="23"/>
  <c r="CD197" i="23"/>
  <c r="CC197" i="23"/>
  <c r="CD196" i="23"/>
  <c r="CC196" i="23"/>
  <c r="CD195" i="23"/>
  <c r="CC195" i="23"/>
  <c r="CD194" i="23"/>
  <c r="CC194" i="23"/>
  <c r="CD193" i="23"/>
  <c r="CC193" i="23"/>
  <c r="CD192" i="23"/>
  <c r="CC192" i="23"/>
  <c r="CD191" i="23"/>
  <c r="CC191" i="23"/>
  <c r="CD190" i="23"/>
  <c r="CC190" i="23"/>
  <c r="CD189" i="23"/>
  <c r="CC189" i="23"/>
  <c r="CD188" i="23"/>
  <c r="CC188" i="23"/>
  <c r="CD187" i="23"/>
  <c r="CC187" i="23"/>
  <c r="CD186" i="23"/>
  <c r="CC186" i="23"/>
  <c r="CD185" i="23"/>
  <c r="CC185" i="23"/>
  <c r="CD184" i="23"/>
  <c r="CC184" i="23"/>
  <c r="CD183" i="23"/>
  <c r="CC183" i="23"/>
  <c r="CD182" i="23"/>
  <c r="CC182" i="23"/>
  <c r="CD173" i="23"/>
  <c r="CC173" i="23"/>
  <c r="CD172" i="23"/>
  <c r="CC172" i="23"/>
  <c r="CD171" i="23"/>
  <c r="CC171" i="23"/>
  <c r="CD170" i="23"/>
  <c r="CC170" i="23"/>
  <c r="CD169" i="23"/>
  <c r="CC169" i="23"/>
  <c r="CD168" i="23"/>
  <c r="CC168" i="23"/>
  <c r="CD167" i="23"/>
  <c r="CC167" i="23"/>
  <c r="CD166" i="23"/>
  <c r="CC166" i="23"/>
  <c r="CD165" i="23"/>
  <c r="CC165" i="23"/>
  <c r="CD164" i="23"/>
  <c r="CC164" i="23"/>
  <c r="CD163" i="23"/>
  <c r="CC163" i="23"/>
  <c r="CD162" i="23"/>
  <c r="CC162" i="23"/>
  <c r="CD161" i="23"/>
  <c r="CC161" i="23"/>
  <c r="CD160" i="23"/>
  <c r="CC160" i="23"/>
  <c r="CD159" i="23"/>
  <c r="CC159" i="23"/>
  <c r="CD158" i="23"/>
  <c r="CC158" i="23"/>
  <c r="CD157" i="23"/>
  <c r="CC157" i="23"/>
  <c r="CD156" i="23"/>
  <c r="CC156" i="23"/>
  <c r="CD155" i="23"/>
  <c r="CC155" i="23"/>
  <c r="CD154" i="23"/>
  <c r="CC154" i="23"/>
  <c r="CD153" i="23"/>
  <c r="CC153" i="23"/>
  <c r="CD152" i="23"/>
  <c r="CC152" i="23"/>
  <c r="CD151" i="23"/>
  <c r="CC151" i="23"/>
  <c r="CD150" i="23"/>
  <c r="CC150" i="23"/>
  <c r="CD149" i="23"/>
  <c r="CC149" i="23"/>
  <c r="CD148" i="23"/>
  <c r="CC148" i="23"/>
  <c r="CD147" i="23"/>
  <c r="CC147" i="23"/>
  <c r="CD146" i="23"/>
  <c r="CC146" i="23"/>
  <c r="CD145" i="23"/>
  <c r="CC145" i="23"/>
  <c r="CD144" i="23"/>
  <c r="CC144" i="23"/>
  <c r="CD143" i="23"/>
  <c r="CC143" i="23"/>
  <c r="CD142" i="23"/>
  <c r="CC142" i="23"/>
  <c r="CD141" i="23"/>
  <c r="CC141" i="23"/>
  <c r="CD140" i="23"/>
  <c r="CC140" i="23"/>
  <c r="CD132" i="23"/>
  <c r="CC132" i="23"/>
  <c r="CD131" i="23"/>
  <c r="CC131" i="23"/>
  <c r="CD130" i="23"/>
  <c r="CC130" i="23"/>
  <c r="CD129" i="23"/>
  <c r="CC129" i="23"/>
  <c r="CD128" i="23"/>
  <c r="CC128" i="23"/>
  <c r="CD127" i="23"/>
  <c r="CC127" i="23"/>
  <c r="CD126" i="23"/>
  <c r="CC126" i="23"/>
  <c r="CD125" i="23"/>
  <c r="CC125" i="23"/>
  <c r="CD124" i="23"/>
  <c r="CC124" i="23"/>
  <c r="CD123" i="23"/>
  <c r="CC123" i="23"/>
  <c r="CD122" i="23"/>
  <c r="CC122" i="23"/>
  <c r="CD121" i="23"/>
  <c r="CC121" i="23"/>
  <c r="CD120" i="23"/>
  <c r="CC120" i="23"/>
  <c r="CD119" i="23"/>
  <c r="CC119" i="23"/>
  <c r="CD118" i="23"/>
  <c r="CC118" i="23"/>
  <c r="CD117" i="23"/>
  <c r="CC117" i="23"/>
  <c r="CD116" i="23"/>
  <c r="CC116" i="23"/>
  <c r="CD115" i="23"/>
  <c r="CC115" i="23"/>
  <c r="CD114" i="23"/>
  <c r="CC114" i="23"/>
  <c r="CD113" i="23"/>
  <c r="CC113" i="23"/>
  <c r="CD112" i="23"/>
  <c r="CC112" i="23"/>
  <c r="CD111" i="23"/>
  <c r="CC111" i="23"/>
  <c r="CD110" i="23"/>
  <c r="CC110" i="23"/>
  <c r="CD109" i="23"/>
  <c r="CC109" i="23"/>
  <c r="CD108" i="23"/>
  <c r="CC108" i="23"/>
  <c r="CD107" i="23"/>
  <c r="CC107" i="23"/>
  <c r="CD106" i="23"/>
  <c r="CC106" i="23"/>
  <c r="CD105" i="23"/>
  <c r="CC105" i="23"/>
  <c r="CD104" i="23"/>
  <c r="CC104" i="23"/>
  <c r="CD103" i="23"/>
  <c r="CC103" i="23"/>
  <c r="CD102" i="23"/>
  <c r="CC102" i="23"/>
  <c r="CD101" i="23"/>
  <c r="CC101" i="23"/>
  <c r="CD100" i="23"/>
  <c r="CC100" i="23"/>
  <c r="CD99" i="23"/>
  <c r="CC99" i="23"/>
  <c r="CD90" i="23"/>
  <c r="CC90" i="23"/>
  <c r="CD89" i="23"/>
  <c r="CC89" i="23"/>
  <c r="CD88" i="23"/>
  <c r="CC88" i="23"/>
  <c r="CD87" i="23"/>
  <c r="CC87" i="23"/>
  <c r="CD86" i="23"/>
  <c r="CC86" i="23"/>
  <c r="CD85" i="23"/>
  <c r="CC85" i="23"/>
  <c r="CD84" i="23"/>
  <c r="CC84" i="23"/>
  <c r="CD83" i="23"/>
  <c r="CC83" i="23"/>
  <c r="CD82" i="23"/>
  <c r="CC82" i="23"/>
  <c r="CD81" i="23"/>
  <c r="CC81" i="23"/>
  <c r="CD80" i="23"/>
  <c r="CC80" i="23"/>
  <c r="CD79" i="23"/>
  <c r="CC79" i="23"/>
  <c r="CD78" i="23"/>
  <c r="CC78" i="23"/>
  <c r="CD77" i="23"/>
  <c r="CC77" i="23"/>
  <c r="CD76" i="23"/>
  <c r="CC76" i="23"/>
  <c r="CD75" i="23"/>
  <c r="CC75" i="23"/>
  <c r="CD74" i="23"/>
  <c r="CC74" i="23"/>
  <c r="CD73" i="23"/>
  <c r="CC73" i="23"/>
  <c r="CD72" i="23"/>
  <c r="CC72" i="23"/>
  <c r="CD71" i="23"/>
  <c r="CC71" i="23"/>
  <c r="CD70" i="23"/>
  <c r="CC70" i="23"/>
  <c r="CD69" i="23"/>
  <c r="CC69" i="23"/>
  <c r="CD68" i="23"/>
  <c r="CC68" i="23"/>
  <c r="CD67" i="23"/>
  <c r="CC67" i="23"/>
  <c r="CD66" i="23"/>
  <c r="CC66" i="23"/>
  <c r="CD65" i="23"/>
  <c r="CC65" i="23"/>
  <c r="CD64" i="23"/>
  <c r="CC64" i="23"/>
  <c r="CD63" i="23"/>
  <c r="CC63" i="23"/>
  <c r="CD62" i="23"/>
  <c r="CC62" i="23"/>
  <c r="CD61" i="23"/>
  <c r="CC61" i="23"/>
  <c r="CD60" i="23"/>
  <c r="CC60" i="23"/>
  <c r="CD59" i="23"/>
  <c r="CC59" i="23"/>
  <c r="CD58" i="23"/>
  <c r="CC58" i="23"/>
  <c r="CD57" i="23"/>
  <c r="CC57" i="23"/>
  <c r="CD46" i="23"/>
  <c r="CC46" i="23"/>
  <c r="CD45" i="23"/>
  <c r="CC45" i="23"/>
  <c r="CD44" i="23"/>
  <c r="CC44" i="23"/>
  <c r="CD43" i="23"/>
  <c r="CC43" i="23"/>
  <c r="CD42" i="23"/>
  <c r="CC42" i="23"/>
  <c r="CD41" i="23"/>
  <c r="CC41" i="23"/>
  <c r="CD40" i="23"/>
  <c r="CC40" i="23"/>
  <c r="CD39" i="23"/>
  <c r="CC39" i="23"/>
  <c r="CD38" i="23"/>
  <c r="CC38" i="23"/>
  <c r="CD37" i="23"/>
  <c r="CC37" i="23"/>
  <c r="CD36" i="23"/>
  <c r="CC36" i="23"/>
  <c r="CD35" i="23"/>
  <c r="CC35" i="23"/>
  <c r="CD34" i="23"/>
  <c r="CC34" i="23"/>
  <c r="CD33" i="23"/>
  <c r="CC33" i="23"/>
  <c r="CD32" i="23"/>
  <c r="CC32" i="23"/>
  <c r="CD31" i="23"/>
  <c r="CC31" i="23"/>
  <c r="CD30" i="23"/>
  <c r="CC30" i="23"/>
  <c r="CD29" i="23"/>
  <c r="CC29" i="23"/>
  <c r="CD28" i="23"/>
  <c r="CC28" i="23"/>
  <c r="CD27" i="23"/>
  <c r="CC27" i="23"/>
  <c r="CD26" i="23"/>
  <c r="CC26" i="23"/>
  <c r="CD25" i="23"/>
  <c r="CC25" i="23"/>
  <c r="CD24" i="23"/>
  <c r="CC24" i="23"/>
  <c r="CD23" i="23"/>
  <c r="CC23" i="23"/>
  <c r="CD22" i="23"/>
  <c r="CC22" i="23"/>
  <c r="CD21" i="23"/>
  <c r="CC21" i="23"/>
  <c r="CD20" i="23"/>
  <c r="CC20" i="23"/>
  <c r="CD19" i="23"/>
  <c r="CC19" i="23"/>
  <c r="CD18" i="23"/>
  <c r="CC18" i="23"/>
  <c r="CD17" i="23"/>
  <c r="CC17" i="23"/>
  <c r="CD16" i="23"/>
  <c r="CC16" i="23"/>
  <c r="CD15" i="23"/>
  <c r="CC15" i="23"/>
  <c r="CD14" i="23"/>
  <c r="CC14" i="23"/>
  <c r="CH13" i="23"/>
  <c r="CC13" i="23"/>
  <c r="CH1044" i="21"/>
  <c r="CH1043" i="21"/>
  <c r="CH1042" i="21"/>
  <c r="CH1041" i="21"/>
  <c r="CH1040" i="21"/>
  <c r="CH1039" i="21"/>
  <c r="CH1038" i="21"/>
  <c r="CH1037" i="21"/>
  <c r="CH1036" i="21"/>
  <c r="CH1035" i="21"/>
  <c r="CH1034" i="21"/>
  <c r="CH1033" i="21"/>
  <c r="CH1032" i="21"/>
  <c r="CH1031" i="21"/>
  <c r="CH1030" i="21"/>
  <c r="CH1029" i="21"/>
  <c r="CH1028" i="21"/>
  <c r="CH1027" i="21"/>
  <c r="CH1026" i="21"/>
  <c r="CH1025" i="21"/>
  <c r="CH1024" i="21"/>
  <c r="CH1023" i="21"/>
  <c r="CH1022" i="21"/>
  <c r="CH1021" i="21"/>
  <c r="CH1020" i="21"/>
  <c r="CH1019" i="21"/>
  <c r="CH1018" i="21"/>
  <c r="CH1017" i="21"/>
  <c r="CH1016" i="21"/>
  <c r="CH1015" i="21"/>
  <c r="CH1014" i="21"/>
  <c r="CH1013" i="21"/>
  <c r="CH1012" i="21"/>
  <c r="CH1011" i="21"/>
  <c r="CH1003" i="21"/>
  <c r="CH1002" i="21"/>
  <c r="CH1001" i="21"/>
  <c r="CH1000" i="21"/>
  <c r="CH999" i="21"/>
  <c r="CH998" i="21"/>
  <c r="CH997" i="21"/>
  <c r="CH996" i="21"/>
  <c r="CH995" i="21"/>
  <c r="CH994" i="21"/>
  <c r="CH993" i="21"/>
  <c r="CH992" i="21"/>
  <c r="CH991" i="21"/>
  <c r="CH990" i="21"/>
  <c r="CH989" i="21"/>
  <c r="CH988" i="21"/>
  <c r="CH987" i="21"/>
  <c r="CH986" i="21"/>
  <c r="CH985" i="21"/>
  <c r="CH984" i="21"/>
  <c r="CH983" i="21"/>
  <c r="CH982" i="21"/>
  <c r="CH981" i="21"/>
  <c r="CH980" i="21"/>
  <c r="CH979" i="21"/>
  <c r="CH978" i="21"/>
  <c r="CH977" i="21"/>
  <c r="CH976" i="21"/>
  <c r="CH975" i="21"/>
  <c r="CH974" i="21"/>
  <c r="CH973" i="21"/>
  <c r="CH972" i="21"/>
  <c r="CH971" i="21"/>
  <c r="CH970" i="21"/>
  <c r="CH961" i="21"/>
  <c r="CH960" i="21"/>
  <c r="CH959" i="21"/>
  <c r="CH958" i="21"/>
  <c r="CH957" i="21"/>
  <c r="CH956" i="21"/>
  <c r="CH955" i="21"/>
  <c r="CH954" i="21"/>
  <c r="CH953" i="21"/>
  <c r="CH952" i="21"/>
  <c r="CH951" i="21"/>
  <c r="CH950" i="21"/>
  <c r="CH949" i="21"/>
  <c r="CH948" i="21"/>
  <c r="CH947" i="21"/>
  <c r="CH946" i="21"/>
  <c r="CH945" i="21"/>
  <c r="CH944" i="21"/>
  <c r="CH943" i="21"/>
  <c r="CH943" i="23" s="1"/>
  <c r="CH942" i="21"/>
  <c r="CH941" i="21"/>
  <c r="CH941" i="23" s="1"/>
  <c r="CH940" i="21"/>
  <c r="CH939" i="21"/>
  <c r="CH939" i="23" s="1"/>
  <c r="CH938" i="21"/>
  <c r="CH937" i="21"/>
  <c r="CH937" i="23" s="1"/>
  <c r="CH936" i="21"/>
  <c r="CH935" i="21"/>
  <c r="CH935" i="23" s="1"/>
  <c r="CH934" i="21"/>
  <c r="CH933" i="21"/>
  <c r="CH933" i="23" s="1"/>
  <c r="CH932" i="21"/>
  <c r="CH931" i="21"/>
  <c r="CH931" i="23" s="1"/>
  <c r="CH930" i="21"/>
  <c r="CH929" i="21"/>
  <c r="CH929" i="23" s="1"/>
  <c r="CH928" i="21"/>
  <c r="CH920" i="21"/>
  <c r="CH920" i="23" s="1"/>
  <c r="CH919" i="21"/>
  <c r="CH917" i="21"/>
  <c r="CH917" i="23" s="1"/>
  <c r="CH916" i="21"/>
  <c r="CH915" i="21"/>
  <c r="CH915" i="23" s="1"/>
  <c r="CH914" i="21"/>
  <c r="CH913" i="21"/>
  <c r="CH913" i="23" s="1"/>
  <c r="CH912" i="21"/>
  <c r="CH911" i="21"/>
  <c r="CH911" i="23" s="1"/>
  <c r="CH910" i="21"/>
  <c r="CH909" i="21"/>
  <c r="CH909" i="23" s="1"/>
  <c r="CH908" i="21"/>
  <c r="CH907" i="21"/>
  <c r="CH907" i="23" s="1"/>
  <c r="CH906" i="21"/>
  <c r="CH905" i="21"/>
  <c r="CH905" i="23" s="1"/>
  <c r="CH904" i="21"/>
  <c r="CH903" i="21"/>
  <c r="CH903" i="23" s="1"/>
  <c r="CH902" i="21"/>
  <c r="CH901" i="21"/>
  <c r="CH901" i="23" s="1"/>
  <c r="CH900" i="21"/>
  <c r="CH899" i="21"/>
  <c r="CH899" i="23" s="1"/>
  <c r="CH898" i="21"/>
  <c r="CH897" i="21"/>
  <c r="CH897" i="23" s="1"/>
  <c r="CH896" i="21"/>
  <c r="CH895" i="21"/>
  <c r="CH895" i="23" s="1"/>
  <c r="CH894" i="21"/>
  <c r="CH893" i="21"/>
  <c r="CH893" i="23" s="1"/>
  <c r="CH892" i="21"/>
  <c r="CH891" i="21"/>
  <c r="CH891" i="23" s="1"/>
  <c r="CH890" i="21"/>
  <c r="CH889" i="21"/>
  <c r="CH889" i="23" s="1"/>
  <c r="CH888" i="21"/>
  <c r="CH878" i="21"/>
  <c r="CH878" i="23" s="1"/>
  <c r="CH877" i="21"/>
  <c r="CH875" i="21"/>
  <c r="CH875" i="23" s="1"/>
  <c r="CH874" i="21"/>
  <c r="CH873" i="21"/>
  <c r="CH873" i="23" s="1"/>
  <c r="CH872" i="21"/>
  <c r="CH871" i="21"/>
  <c r="CH871" i="23" s="1"/>
  <c r="CH870" i="21"/>
  <c r="CH869" i="21"/>
  <c r="CH869" i="23" s="1"/>
  <c r="CH868" i="21"/>
  <c r="CH867" i="21"/>
  <c r="CH867" i="23" s="1"/>
  <c r="CH866" i="21"/>
  <c r="CH865" i="21"/>
  <c r="CH865" i="23" s="1"/>
  <c r="CH864" i="21"/>
  <c r="CH863" i="21"/>
  <c r="CH863" i="23" s="1"/>
  <c r="CH862" i="21"/>
  <c r="CH861" i="21"/>
  <c r="CH861" i="23" s="1"/>
  <c r="CH860" i="21"/>
  <c r="CH859" i="21"/>
  <c r="CH859" i="23" s="1"/>
  <c r="CH858" i="21"/>
  <c r="CH857" i="21"/>
  <c r="CH857" i="23" s="1"/>
  <c r="CH856" i="21"/>
  <c r="CH855" i="21"/>
  <c r="CH855" i="23" s="1"/>
  <c r="CH854" i="21"/>
  <c r="CH853" i="21"/>
  <c r="CH853" i="23" s="1"/>
  <c r="CH852" i="21"/>
  <c r="CH851" i="21"/>
  <c r="CH851" i="23" s="1"/>
  <c r="CH850" i="21"/>
  <c r="CH849" i="21"/>
  <c r="CH849" i="23" s="1"/>
  <c r="CH848" i="21"/>
  <c r="CH847" i="21"/>
  <c r="CH847" i="23" s="1"/>
  <c r="CH846" i="21"/>
  <c r="CH845" i="21"/>
  <c r="CH845" i="23" s="1"/>
  <c r="CH836" i="21"/>
  <c r="CH835" i="21"/>
  <c r="CH835" i="23" s="1"/>
  <c r="CH833" i="21"/>
  <c r="CH832" i="21"/>
  <c r="CH832" i="23" s="1"/>
  <c r="CH831" i="21"/>
  <c r="CH830" i="21"/>
  <c r="CH830" i="23" s="1"/>
  <c r="CH829" i="21"/>
  <c r="CH828" i="21"/>
  <c r="CH828" i="23" s="1"/>
  <c r="CH827" i="21"/>
  <c r="CH826" i="21"/>
  <c r="CH826" i="23" s="1"/>
  <c r="CH825" i="21"/>
  <c r="CH824" i="21"/>
  <c r="CH824" i="23" s="1"/>
  <c r="CH823" i="21"/>
  <c r="CH822" i="21"/>
  <c r="CH822" i="23" s="1"/>
  <c r="CH821" i="21"/>
  <c r="CH820" i="21"/>
  <c r="CH820" i="23" s="1"/>
  <c r="CH819" i="21"/>
  <c r="CH818" i="21"/>
  <c r="CH818" i="23" s="1"/>
  <c r="CH817" i="21"/>
  <c r="CH816" i="21"/>
  <c r="CH816" i="23" s="1"/>
  <c r="CH815" i="21"/>
  <c r="CH814" i="21"/>
  <c r="CH814" i="23" s="1"/>
  <c r="CH813" i="21"/>
  <c r="CH812" i="21"/>
  <c r="CH812" i="23" s="1"/>
  <c r="CH811" i="21"/>
  <c r="CH810" i="21"/>
  <c r="CH810" i="23" s="1"/>
  <c r="CH809" i="21"/>
  <c r="CH808" i="21"/>
  <c r="CH808" i="23" s="1"/>
  <c r="CH807" i="21"/>
  <c r="CH806" i="21"/>
  <c r="CH806" i="23" s="1"/>
  <c r="CH805" i="21"/>
  <c r="CH804" i="21"/>
  <c r="CH804" i="23" s="1"/>
  <c r="CH803" i="21"/>
  <c r="CH795" i="21"/>
  <c r="CH795" i="23" s="1"/>
  <c r="CH794" i="21"/>
  <c r="CH792" i="21"/>
  <c r="CH792" i="23" s="1"/>
  <c r="CH791" i="21"/>
  <c r="CH790" i="21"/>
  <c r="CH790" i="23" s="1"/>
  <c r="CH789" i="21"/>
  <c r="CH788" i="21"/>
  <c r="CH788" i="23" s="1"/>
  <c r="CH787" i="21"/>
  <c r="CH786" i="21"/>
  <c r="CH786" i="23" s="1"/>
  <c r="CH785" i="21"/>
  <c r="CH784" i="21"/>
  <c r="CH784" i="23" s="1"/>
  <c r="CH783" i="21"/>
  <c r="CH782" i="21"/>
  <c r="CH782" i="23" s="1"/>
  <c r="CH781" i="21"/>
  <c r="CH780" i="21"/>
  <c r="CH780" i="23" s="1"/>
  <c r="CH779" i="21"/>
  <c r="CH778" i="21"/>
  <c r="CH778" i="23" s="1"/>
  <c r="CH777" i="21"/>
  <c r="CH776" i="21"/>
  <c r="CH776" i="23" s="1"/>
  <c r="CH775" i="21"/>
  <c r="CH774" i="21"/>
  <c r="CH774" i="23" s="1"/>
  <c r="CH773" i="21"/>
  <c r="CH772" i="21"/>
  <c r="CH772" i="23" s="1"/>
  <c r="CH771" i="21"/>
  <c r="CH770" i="21"/>
  <c r="CH770" i="23" s="1"/>
  <c r="CH769" i="21"/>
  <c r="CH768" i="21"/>
  <c r="CH768" i="23" s="1"/>
  <c r="CH767" i="21"/>
  <c r="CH766" i="21"/>
  <c r="CH766" i="23" s="1"/>
  <c r="CH765" i="21"/>
  <c r="CH764" i="21"/>
  <c r="CH764" i="23" s="1"/>
  <c r="CH763" i="21"/>
  <c r="CH762" i="21"/>
  <c r="CH762" i="23" s="1"/>
  <c r="CH754" i="21"/>
  <c r="CH753" i="21"/>
  <c r="CH753" i="23" s="1"/>
  <c r="CH751" i="21"/>
  <c r="CH750" i="21"/>
  <c r="CH750" i="23" s="1"/>
  <c r="CH749" i="21"/>
  <c r="CH748" i="21"/>
  <c r="CH748" i="23" s="1"/>
  <c r="CH747" i="21"/>
  <c r="CH746" i="21"/>
  <c r="CH746" i="23" s="1"/>
  <c r="CH745" i="21"/>
  <c r="CH744" i="21"/>
  <c r="CH744" i="23" s="1"/>
  <c r="CH743" i="21"/>
  <c r="CH742" i="21"/>
  <c r="CH742" i="23" s="1"/>
  <c r="CH741" i="21"/>
  <c r="CH740" i="21"/>
  <c r="CH740" i="23" s="1"/>
  <c r="CH739" i="21"/>
  <c r="CH738" i="21"/>
  <c r="CH738" i="23" s="1"/>
  <c r="CH737" i="21"/>
  <c r="CH736" i="21"/>
  <c r="CH736" i="23" s="1"/>
  <c r="CH735" i="21"/>
  <c r="CH734" i="21"/>
  <c r="CH734" i="23" s="1"/>
  <c r="CH733" i="21"/>
  <c r="CH732" i="21"/>
  <c r="CH732" i="23" s="1"/>
  <c r="CH731" i="21"/>
  <c r="CH730" i="21"/>
  <c r="CH730" i="23" s="1"/>
  <c r="CH729" i="21"/>
  <c r="CH728" i="21"/>
  <c r="CH728" i="23" s="1"/>
  <c r="CH727" i="21"/>
  <c r="CH726" i="21"/>
  <c r="CH726" i="23" s="1"/>
  <c r="CH725" i="21"/>
  <c r="CH724" i="21"/>
  <c r="CH724" i="23" s="1"/>
  <c r="CH723" i="21"/>
  <c r="CH722" i="21"/>
  <c r="CH722" i="23" s="1"/>
  <c r="CH721" i="21"/>
  <c r="CH713" i="21"/>
  <c r="CH713" i="23" s="1"/>
  <c r="CH712" i="21"/>
  <c r="CH710" i="21"/>
  <c r="CH710" i="23" s="1"/>
  <c r="CH709" i="21"/>
  <c r="CH708" i="21"/>
  <c r="CH708" i="23" s="1"/>
  <c r="CH707" i="21"/>
  <c r="CH706" i="21"/>
  <c r="CH706" i="23" s="1"/>
  <c r="CH705" i="21"/>
  <c r="CH704" i="21"/>
  <c r="CH704" i="23" s="1"/>
  <c r="CH703" i="21"/>
  <c r="CH702" i="21"/>
  <c r="CH702" i="23" s="1"/>
  <c r="CH701" i="21"/>
  <c r="CH700" i="21"/>
  <c r="CH700" i="23" s="1"/>
  <c r="CH699" i="21"/>
  <c r="CH698" i="21"/>
  <c r="CH698" i="23" s="1"/>
  <c r="CH697" i="21"/>
  <c r="CH696" i="21"/>
  <c r="CH696" i="23" s="1"/>
  <c r="CH695" i="21"/>
  <c r="CH694" i="21"/>
  <c r="CH694" i="23" s="1"/>
  <c r="CH693" i="21"/>
  <c r="CH692" i="21"/>
  <c r="CH692" i="23" s="1"/>
  <c r="CH691" i="21"/>
  <c r="CH690" i="21"/>
  <c r="CH690" i="23" s="1"/>
  <c r="CH689" i="21"/>
  <c r="CH688" i="21"/>
  <c r="CH688" i="23" s="1"/>
  <c r="CH687" i="21"/>
  <c r="CH686" i="21"/>
  <c r="CH686" i="23" s="1"/>
  <c r="CH685" i="21"/>
  <c r="CH684" i="21"/>
  <c r="CH684" i="23" s="1"/>
  <c r="CH683" i="21"/>
  <c r="CH682" i="21"/>
  <c r="CH682" i="23" s="1"/>
  <c r="CH681" i="21"/>
  <c r="CH680" i="21"/>
  <c r="CH680" i="23" s="1"/>
  <c r="CH671" i="21"/>
  <c r="CH670" i="21"/>
  <c r="CH670" i="23" s="1"/>
  <c r="CH668" i="21"/>
  <c r="CH667" i="21"/>
  <c r="CH667" i="23" s="1"/>
  <c r="CH666" i="21"/>
  <c r="CH665" i="21"/>
  <c r="CH665" i="23" s="1"/>
  <c r="CH664" i="21"/>
  <c r="CH663" i="21"/>
  <c r="CH663" i="23" s="1"/>
  <c r="CH662" i="21"/>
  <c r="CH661" i="21"/>
  <c r="CH661" i="23" s="1"/>
  <c r="CH660" i="21"/>
  <c r="CH659" i="21"/>
  <c r="CH659" i="23" s="1"/>
  <c r="CH658" i="21"/>
  <c r="CH657" i="21"/>
  <c r="CH657" i="23" s="1"/>
  <c r="CH656" i="21"/>
  <c r="CH655" i="21"/>
  <c r="CH655" i="23" s="1"/>
  <c r="CH654" i="21"/>
  <c r="CH653" i="21"/>
  <c r="CH653" i="23" s="1"/>
  <c r="CH652" i="21"/>
  <c r="CH651" i="21"/>
  <c r="CH651" i="23" s="1"/>
  <c r="CH650" i="21"/>
  <c r="CH649" i="21"/>
  <c r="CH649" i="23" s="1"/>
  <c r="CH648" i="21"/>
  <c r="CH647" i="21"/>
  <c r="CH647" i="23" s="1"/>
  <c r="CH646" i="21"/>
  <c r="CH645" i="21"/>
  <c r="CH645" i="23" s="1"/>
  <c r="CH644" i="21"/>
  <c r="CH643" i="21"/>
  <c r="CH643" i="23" s="1"/>
  <c r="CH642" i="21"/>
  <c r="CH641" i="21"/>
  <c r="CH641" i="23" s="1"/>
  <c r="CH640" i="21"/>
  <c r="CH639" i="21"/>
  <c r="CH639" i="23" s="1"/>
  <c r="CH638" i="21"/>
  <c r="CH630" i="21"/>
  <c r="CH630" i="23" s="1"/>
  <c r="CH629" i="21"/>
  <c r="CH627" i="21"/>
  <c r="CH627" i="23" s="1"/>
  <c r="CH626" i="21"/>
  <c r="CH625" i="21"/>
  <c r="CH625" i="23" s="1"/>
  <c r="CH624" i="21"/>
  <c r="CH623" i="21"/>
  <c r="CH623" i="23" s="1"/>
  <c r="CH622" i="21"/>
  <c r="CH621" i="21"/>
  <c r="CH621" i="23" s="1"/>
  <c r="CH620" i="21"/>
  <c r="CH619" i="21"/>
  <c r="CH619" i="23" s="1"/>
  <c r="CH618" i="21"/>
  <c r="CH617" i="21"/>
  <c r="CH617" i="23" s="1"/>
  <c r="CH616" i="21"/>
  <c r="CH615" i="21"/>
  <c r="CH615" i="23" s="1"/>
  <c r="CH614" i="21"/>
  <c r="CH613" i="21"/>
  <c r="CH613" i="23" s="1"/>
  <c r="CH612" i="21"/>
  <c r="CH611" i="21"/>
  <c r="CH611" i="23" s="1"/>
  <c r="CH610" i="21"/>
  <c r="CH609" i="21"/>
  <c r="CH609" i="23" s="1"/>
  <c r="CH608" i="21"/>
  <c r="CH607" i="21"/>
  <c r="CH607" i="23" s="1"/>
  <c r="CH606" i="21"/>
  <c r="CH605" i="21"/>
  <c r="CH605" i="23" s="1"/>
  <c r="CH604" i="21"/>
  <c r="CH603" i="21"/>
  <c r="CH603" i="23" s="1"/>
  <c r="CH602" i="21"/>
  <c r="CH601" i="21"/>
  <c r="CH601" i="23" s="1"/>
  <c r="CH600" i="21"/>
  <c r="CH599" i="21"/>
  <c r="CH599" i="23" s="1"/>
  <c r="CH598" i="21"/>
  <c r="CH597" i="21"/>
  <c r="CH597" i="23" s="1"/>
  <c r="CH588" i="21"/>
  <c r="CH587" i="21"/>
  <c r="CH587" i="23" s="1"/>
  <c r="CH585" i="21"/>
  <c r="CH584" i="21"/>
  <c r="CH584" i="23" s="1"/>
  <c r="CH583" i="21"/>
  <c r="CH582" i="21"/>
  <c r="CH582" i="23" s="1"/>
  <c r="CH581" i="21"/>
  <c r="CH580" i="21"/>
  <c r="CH580" i="23" s="1"/>
  <c r="CH579" i="21"/>
  <c r="CH578" i="21"/>
  <c r="CH578" i="23" s="1"/>
  <c r="CH577" i="21"/>
  <c r="CH576" i="21"/>
  <c r="CH576" i="23" s="1"/>
  <c r="CH575" i="21"/>
  <c r="CH574" i="21"/>
  <c r="CH574" i="23" s="1"/>
  <c r="CH573" i="21"/>
  <c r="CH572" i="21"/>
  <c r="CH572" i="23" s="1"/>
  <c r="CH571" i="21"/>
  <c r="CH570" i="21"/>
  <c r="CH570" i="23" s="1"/>
  <c r="CH569" i="21"/>
  <c r="CH568" i="21"/>
  <c r="CH568" i="23" s="1"/>
  <c r="CH567" i="21"/>
  <c r="CH566" i="21"/>
  <c r="CH566" i="23" s="1"/>
  <c r="CH565" i="21"/>
  <c r="CH564" i="21"/>
  <c r="CH564" i="23" s="1"/>
  <c r="CH563" i="21"/>
  <c r="CH562" i="21"/>
  <c r="CH562" i="23" s="1"/>
  <c r="CH561" i="21"/>
  <c r="CH560" i="21"/>
  <c r="CH560" i="23" s="1"/>
  <c r="CH559" i="21"/>
  <c r="CH558" i="21"/>
  <c r="CH558" i="23" s="1"/>
  <c r="CH557" i="21"/>
  <c r="CH556" i="21"/>
  <c r="CH556" i="23" s="1"/>
  <c r="CH555" i="21"/>
  <c r="CH547" i="21"/>
  <c r="CH547" i="23" s="1"/>
  <c r="CH546" i="21"/>
  <c r="CH544" i="21"/>
  <c r="CH544" i="23" s="1"/>
  <c r="CH543" i="21"/>
  <c r="CH542" i="21"/>
  <c r="CH542" i="23" s="1"/>
  <c r="CH541" i="21"/>
  <c r="CH540" i="21"/>
  <c r="CH540" i="23" s="1"/>
  <c r="CH539" i="21"/>
  <c r="CH538" i="21"/>
  <c r="CH538" i="23" s="1"/>
  <c r="CH537" i="21"/>
  <c r="CH536" i="21"/>
  <c r="CH536" i="23" s="1"/>
  <c r="CH535" i="21"/>
  <c r="CH534" i="21"/>
  <c r="CH534" i="23" s="1"/>
  <c r="CH533" i="21"/>
  <c r="CH532" i="21"/>
  <c r="CH532" i="23" s="1"/>
  <c r="CH531" i="21"/>
  <c r="CH530" i="21"/>
  <c r="CH530" i="23" s="1"/>
  <c r="CH529" i="21"/>
  <c r="CH528" i="21"/>
  <c r="CH528" i="23" s="1"/>
  <c r="CH527" i="21"/>
  <c r="CH526" i="21"/>
  <c r="CH526" i="23" s="1"/>
  <c r="CH525" i="21"/>
  <c r="CH524" i="21"/>
  <c r="CH524" i="23" s="1"/>
  <c r="CH523" i="21"/>
  <c r="CH522" i="21"/>
  <c r="CH522" i="23" s="1"/>
  <c r="CH521" i="21"/>
  <c r="CH521" i="23" s="1"/>
  <c r="CH520" i="21"/>
  <c r="CH520" i="23" s="1"/>
  <c r="CH519" i="21"/>
  <c r="CH518" i="21"/>
  <c r="CH518" i="23" s="1"/>
  <c r="CH517" i="21"/>
  <c r="CH516" i="21"/>
  <c r="CH516" i="23" s="1"/>
  <c r="CH515" i="21"/>
  <c r="CH514" i="21"/>
  <c r="CH514" i="23" s="1"/>
  <c r="CH506" i="21"/>
  <c r="CH506" i="23" s="1"/>
  <c r="CH505" i="21"/>
  <c r="CH505" i="23" s="1"/>
  <c r="CH503" i="21"/>
  <c r="CH502" i="21"/>
  <c r="CH502" i="23" s="1"/>
  <c r="CH501" i="21"/>
  <c r="CH500" i="21"/>
  <c r="CH500" i="23" s="1"/>
  <c r="CH499" i="21"/>
  <c r="CH498" i="21"/>
  <c r="CH498" i="23" s="1"/>
  <c r="CH497" i="21"/>
  <c r="CH497" i="23" s="1"/>
  <c r="CH496" i="21"/>
  <c r="CH496" i="23" s="1"/>
  <c r="CH495" i="21"/>
  <c r="CH494" i="21"/>
  <c r="CH494" i="23" s="1"/>
  <c r="CH493" i="21"/>
  <c r="CH492" i="21"/>
  <c r="CH492" i="23" s="1"/>
  <c r="CH491" i="21"/>
  <c r="CH490" i="21"/>
  <c r="CH490" i="23" s="1"/>
  <c r="CH489" i="21"/>
  <c r="CH489" i="23" s="1"/>
  <c r="CH488" i="21"/>
  <c r="CH488" i="23" s="1"/>
  <c r="CH487" i="21"/>
  <c r="CH486" i="21"/>
  <c r="CH486" i="23" s="1"/>
  <c r="CH485" i="21"/>
  <c r="CH484" i="21"/>
  <c r="CH484" i="23" s="1"/>
  <c r="CH483" i="21"/>
  <c r="CH482" i="21"/>
  <c r="CH482" i="23" s="1"/>
  <c r="CH481" i="21"/>
  <c r="CH481" i="23" s="1"/>
  <c r="CH480" i="21"/>
  <c r="CH480" i="23" s="1"/>
  <c r="CH479" i="21"/>
  <c r="CH478" i="21"/>
  <c r="CH478" i="23" s="1"/>
  <c r="CH477" i="21"/>
  <c r="CH475" i="21"/>
  <c r="CH475" i="23" s="1"/>
  <c r="CH474" i="21"/>
  <c r="CH473" i="21"/>
  <c r="CH473" i="23" s="1"/>
  <c r="CH464" i="21"/>
  <c r="CH464" i="23" s="1"/>
  <c r="CH463" i="21"/>
  <c r="CH463" i="23" s="1"/>
  <c r="CH461" i="21"/>
  <c r="CH460" i="21"/>
  <c r="CH460" i="23" s="1"/>
  <c r="CH459" i="21"/>
  <c r="CH458" i="21"/>
  <c r="CH458" i="23" s="1"/>
  <c r="CH457" i="21"/>
  <c r="CH456" i="21"/>
  <c r="CH456" i="23" s="1"/>
  <c r="CH455" i="21"/>
  <c r="CH455" i="23" s="1"/>
  <c r="CH454" i="21"/>
  <c r="CH454" i="23" s="1"/>
  <c r="CH453" i="21"/>
  <c r="CH452" i="21"/>
  <c r="CH452" i="23" s="1"/>
  <c r="CH451" i="21"/>
  <c r="CH450" i="21"/>
  <c r="CH450" i="23" s="1"/>
  <c r="CH449" i="21"/>
  <c r="CH448" i="21"/>
  <c r="CH448" i="23" s="1"/>
  <c r="CH447" i="21"/>
  <c r="CH447" i="23" s="1"/>
  <c r="CH446" i="21"/>
  <c r="CH446" i="23" s="1"/>
  <c r="CH445" i="21"/>
  <c r="CH444" i="21"/>
  <c r="CH444" i="23" s="1"/>
  <c r="CH443" i="21"/>
  <c r="CH442" i="21"/>
  <c r="CH442" i="23" s="1"/>
  <c r="CH441" i="21"/>
  <c r="CH440" i="21"/>
  <c r="CH440" i="23" s="1"/>
  <c r="CH439" i="21"/>
  <c r="CH439" i="23" s="1"/>
  <c r="CH438" i="21"/>
  <c r="CH438" i="23" s="1"/>
  <c r="CH437" i="21"/>
  <c r="CH436" i="21"/>
  <c r="CH436" i="23" s="1"/>
  <c r="CH435" i="21"/>
  <c r="CH433" i="21"/>
  <c r="CH433" i="23" s="1"/>
  <c r="CH432" i="21"/>
  <c r="CH431" i="21"/>
  <c r="CH431" i="23" s="1"/>
  <c r="CH422" i="21"/>
  <c r="CH422" i="23" s="1"/>
  <c r="CH421" i="21"/>
  <c r="CH421" i="23" s="1"/>
  <c r="CH419" i="21"/>
  <c r="CH418" i="21"/>
  <c r="CH418" i="23" s="1"/>
  <c r="CH417" i="21"/>
  <c r="CH416" i="21"/>
  <c r="CH416" i="23" s="1"/>
  <c r="CH415" i="21"/>
  <c r="CH414" i="21"/>
  <c r="CH414" i="23" s="1"/>
  <c r="CH413" i="21"/>
  <c r="CH413" i="23" s="1"/>
  <c r="CH412" i="21"/>
  <c r="CH412" i="23" s="1"/>
  <c r="CH411" i="21"/>
  <c r="CH410" i="21"/>
  <c r="CH410" i="23" s="1"/>
  <c r="CH409" i="21"/>
  <c r="CH408" i="21"/>
  <c r="CH408" i="23" s="1"/>
  <c r="CH407" i="21"/>
  <c r="CH406" i="21"/>
  <c r="CH406" i="23" s="1"/>
  <c r="CH405" i="21"/>
  <c r="CH405" i="23" s="1"/>
  <c r="CH404" i="21"/>
  <c r="CH404" i="25" s="1"/>
  <c r="CH403" i="21"/>
  <c r="CH403" i="25" s="1"/>
  <c r="CH402" i="21"/>
  <c r="CH402" i="25" s="1"/>
  <c r="CH401" i="21"/>
  <c r="CH400" i="21"/>
  <c r="CH400" i="25" s="1"/>
  <c r="CH399" i="21"/>
  <c r="CH399" i="25" s="1"/>
  <c r="CH398" i="21"/>
  <c r="CH398" i="25" s="1"/>
  <c r="CH397" i="21"/>
  <c r="CH397" i="23" s="1"/>
  <c r="CH396" i="21"/>
  <c r="CH396" i="25" s="1"/>
  <c r="CH395" i="21"/>
  <c r="CH395" i="25" s="1"/>
  <c r="CH394" i="21"/>
  <c r="CH394" i="25" s="1"/>
  <c r="CH393" i="21"/>
  <c r="CH391" i="21"/>
  <c r="CH391" i="25" s="1"/>
  <c r="CH390" i="21"/>
  <c r="CH390" i="25" s="1"/>
  <c r="CH389" i="21"/>
  <c r="CH389" i="25" s="1"/>
  <c r="CH380" i="21"/>
  <c r="CH380" i="23" s="1"/>
  <c r="CH379" i="21"/>
  <c r="CH379" i="25" s="1"/>
  <c r="CH377" i="21"/>
  <c r="CH377" i="25" s="1"/>
  <c r="CH376" i="21"/>
  <c r="CH376" i="25" s="1"/>
  <c r="CH375" i="21"/>
  <c r="CH374" i="21"/>
  <c r="CH374" i="25" s="1"/>
  <c r="CH373" i="21"/>
  <c r="CH373" i="25" s="1"/>
  <c r="CH372" i="21"/>
  <c r="CH372" i="25" s="1"/>
  <c r="CH371" i="21"/>
  <c r="CH371" i="23" s="1"/>
  <c r="CH370" i="21"/>
  <c r="CH370" i="25" s="1"/>
  <c r="CH369" i="21"/>
  <c r="CH369" i="25" s="1"/>
  <c r="CH368" i="21"/>
  <c r="CH368" i="25" s="1"/>
  <c r="CH367" i="21"/>
  <c r="CH366" i="21"/>
  <c r="CH366" i="25" s="1"/>
  <c r="CH365" i="21"/>
  <c r="CH365" i="25" s="1"/>
  <c r="CH364" i="21"/>
  <c r="CH364" i="25" s="1"/>
  <c r="CH363" i="21"/>
  <c r="CH363" i="23" s="1"/>
  <c r="CH362" i="21"/>
  <c r="CH362" i="25" s="1"/>
  <c r="CH361" i="21"/>
  <c r="CH361" i="25" s="1"/>
  <c r="CH360" i="21"/>
  <c r="CH360" i="25" s="1"/>
  <c r="CH359" i="21"/>
  <c r="CH358" i="21"/>
  <c r="CH358" i="25" s="1"/>
  <c r="CH357" i="21"/>
  <c r="CH357" i="25" s="1"/>
  <c r="CH356" i="21"/>
  <c r="CH356" i="25" s="1"/>
  <c r="CH355" i="21"/>
  <c r="CH355" i="23" s="1"/>
  <c r="CH354" i="21"/>
  <c r="CH354" i="25" s="1"/>
  <c r="CH353" i="21"/>
  <c r="CH353" i="25" s="1"/>
  <c r="CH352" i="21"/>
  <c r="CH352" i="25" s="1"/>
  <c r="CH351" i="21"/>
  <c r="CH349" i="21"/>
  <c r="CH349" i="25" s="1"/>
  <c r="CH348" i="21"/>
  <c r="CH348" i="25" s="1"/>
  <c r="CH347" i="21"/>
  <c r="CH347" i="25" s="1"/>
  <c r="CH339" i="21"/>
  <c r="CH339" i="23" s="1"/>
  <c r="CH338" i="21"/>
  <c r="CH338" i="25" s="1"/>
  <c r="CH336" i="21"/>
  <c r="CH336" i="25" s="1"/>
  <c r="CH335" i="21"/>
  <c r="CH335" i="25" s="1"/>
  <c r="CH334" i="21"/>
  <c r="CH333" i="21"/>
  <c r="CH333" i="25" s="1"/>
  <c r="CH332" i="21"/>
  <c r="CH332" i="25" s="1"/>
  <c r="CH331" i="21"/>
  <c r="CH331" i="25" s="1"/>
  <c r="CH330" i="21"/>
  <c r="CH330" i="23" s="1"/>
  <c r="CH329" i="21"/>
  <c r="CH329" i="25" s="1"/>
  <c r="CH328" i="21"/>
  <c r="CH328" i="25" s="1"/>
  <c r="CH327" i="21"/>
  <c r="CH327" i="25" s="1"/>
  <c r="CH326" i="21"/>
  <c r="CH325" i="21"/>
  <c r="CH325" i="25" s="1"/>
  <c r="CH324" i="21"/>
  <c r="CH324" i="25" s="1"/>
  <c r="CH323" i="21"/>
  <c r="CH323" i="25" s="1"/>
  <c r="CH322" i="21"/>
  <c r="CH322" i="23" s="1"/>
  <c r="CH321" i="21"/>
  <c r="CH321" i="25" s="1"/>
  <c r="CH320" i="21"/>
  <c r="CH320" i="25" s="1"/>
  <c r="CH319" i="21"/>
  <c r="CH319" i="25" s="1"/>
  <c r="CH318" i="21"/>
  <c r="CH317" i="21"/>
  <c r="CH317" i="25" s="1"/>
  <c r="CH316" i="21"/>
  <c r="CH316" i="25" s="1"/>
  <c r="CH315" i="21"/>
  <c r="CH315" i="25" s="1"/>
  <c r="CH314" i="21"/>
  <c r="CH314" i="23" s="1"/>
  <c r="CH313" i="21"/>
  <c r="CH313" i="25" s="1"/>
  <c r="CH312" i="21"/>
  <c r="CH312" i="25" s="1"/>
  <c r="CH311" i="21"/>
  <c r="CH311" i="25" s="1"/>
  <c r="CH310" i="21"/>
  <c r="CH308" i="21"/>
  <c r="CH308" i="25" s="1"/>
  <c r="CH307" i="21"/>
  <c r="CH307" i="25" s="1"/>
  <c r="CH306" i="21"/>
  <c r="CH306" i="25" s="1"/>
  <c r="CH297" i="21"/>
  <c r="CH297" i="23" s="1"/>
  <c r="CH296" i="21"/>
  <c r="CH296" i="25" s="1"/>
  <c r="CH294" i="21"/>
  <c r="CH294" i="25" s="1"/>
  <c r="CH293" i="21"/>
  <c r="CH293" i="25" s="1"/>
  <c r="CH292" i="21"/>
  <c r="CH291" i="21"/>
  <c r="CH291" i="25" s="1"/>
  <c r="CH290" i="21"/>
  <c r="CH290" i="25" s="1"/>
  <c r="CH289" i="21"/>
  <c r="CH289" i="25" s="1"/>
  <c r="CH288" i="21"/>
  <c r="CH288" i="23" s="1"/>
  <c r="CH287" i="21"/>
  <c r="CH287" i="25" s="1"/>
  <c r="CH286" i="21"/>
  <c r="CH286" i="25" s="1"/>
  <c r="CH285" i="21"/>
  <c r="CH285" i="25" s="1"/>
  <c r="CH284" i="21"/>
  <c r="CH283" i="21"/>
  <c r="CH283" i="25" s="1"/>
  <c r="CH282" i="21"/>
  <c r="CH282" i="25" s="1"/>
  <c r="CH281" i="21"/>
  <c r="CH281" i="25" s="1"/>
  <c r="CH280" i="21"/>
  <c r="CH280" i="23" s="1"/>
  <c r="CH279" i="21"/>
  <c r="CH279" i="25" s="1"/>
  <c r="CH278" i="21"/>
  <c r="CH278" i="25" s="1"/>
  <c r="CH277" i="21"/>
  <c r="CH277" i="25" s="1"/>
  <c r="CH276" i="21"/>
  <c r="CH275" i="21"/>
  <c r="CH275" i="25" s="1"/>
  <c r="CH274" i="21"/>
  <c r="CH274" i="25" s="1"/>
  <c r="CH273" i="21"/>
  <c r="CH273" i="25" s="1"/>
  <c r="CH272" i="21"/>
  <c r="CH272" i="23" s="1"/>
  <c r="CH271" i="21"/>
  <c r="CH271" i="25" s="1"/>
  <c r="CH270" i="21"/>
  <c r="CH270" i="25" s="1"/>
  <c r="CH269" i="21"/>
  <c r="CH269" i="25" s="1"/>
  <c r="CH268" i="21"/>
  <c r="CH266" i="21"/>
  <c r="CH266" i="25" s="1"/>
  <c r="CH265" i="21"/>
  <c r="CH265" i="25" s="1"/>
  <c r="CH264" i="21"/>
  <c r="CH264" i="25" s="1"/>
  <c r="CH256" i="21"/>
  <c r="CH256" i="23" s="1"/>
  <c r="CH255" i="21"/>
  <c r="CH255" i="25" s="1"/>
  <c r="CH254" i="21"/>
  <c r="CH254" i="25" s="1"/>
  <c r="CH253" i="21"/>
  <c r="CH253" i="25" s="1"/>
  <c r="CH252" i="21"/>
  <c r="CH251" i="21"/>
  <c r="CH251" i="25" s="1"/>
  <c r="CH250" i="21"/>
  <c r="CH250" i="25" s="1"/>
  <c r="CH249" i="21"/>
  <c r="CH249" i="25" s="1"/>
  <c r="CH248" i="21"/>
  <c r="CH248" i="23" s="1"/>
  <c r="CH247" i="21"/>
  <c r="CH247" i="25" s="1"/>
  <c r="CH246" i="21"/>
  <c r="CH246" i="25" s="1"/>
  <c r="CH245" i="21"/>
  <c r="CH245" i="25" s="1"/>
  <c r="CH244" i="21"/>
  <c r="CH243" i="21"/>
  <c r="CH243" i="25" s="1"/>
  <c r="CH242" i="21"/>
  <c r="CH242" i="25" s="1"/>
  <c r="CH241" i="21"/>
  <c r="CH241" i="25" s="1"/>
  <c r="CH240" i="21"/>
  <c r="CH240" i="23" s="1"/>
  <c r="CH239" i="21"/>
  <c r="CH239" i="25" s="1"/>
  <c r="CH238" i="21"/>
  <c r="CH238" i="25" s="1"/>
  <c r="CH237" i="21"/>
  <c r="CH237" i="25" s="1"/>
  <c r="CH236" i="21"/>
  <c r="CH235" i="21"/>
  <c r="CH235" i="25" s="1"/>
  <c r="CH234" i="21"/>
  <c r="CH234" i="25" s="1"/>
  <c r="CH233" i="21"/>
  <c r="CH233" i="25" s="1"/>
  <c r="CH232" i="21"/>
  <c r="CH232" i="23" s="1"/>
  <c r="CH231" i="21"/>
  <c r="CH231" i="25" s="1"/>
  <c r="CH230" i="21"/>
  <c r="CH230" i="25" s="1"/>
  <c r="CH229" i="21"/>
  <c r="CH229" i="25" s="1"/>
  <c r="CH228" i="21"/>
  <c r="CH227" i="21"/>
  <c r="CH227" i="25" s="1"/>
  <c r="CH226" i="21"/>
  <c r="CH226" i="25" s="1"/>
  <c r="CH225" i="21"/>
  <c r="CH225" i="25" s="1"/>
  <c r="CH224" i="21"/>
  <c r="CH224" i="23" s="1"/>
  <c r="CH223" i="21"/>
  <c r="CH223" i="25" s="1"/>
  <c r="CH215" i="21"/>
  <c r="CH215" i="25" s="1"/>
  <c r="CH214" i="21"/>
  <c r="CH214" i="25" s="1"/>
  <c r="CH212" i="21"/>
  <c r="CH211" i="21"/>
  <c r="CH211" i="25" s="1"/>
  <c r="CH210" i="21"/>
  <c r="CH210" i="25" s="1"/>
  <c r="CH209" i="21"/>
  <c r="CH209" i="25" s="1"/>
  <c r="CH208" i="21"/>
  <c r="CH208" i="23" s="1"/>
  <c r="CH207" i="21"/>
  <c r="CH207" i="25" s="1"/>
  <c r="CH206" i="21"/>
  <c r="CH206" i="25" s="1"/>
  <c r="CH205" i="21"/>
  <c r="CH205" i="25" s="1"/>
  <c r="CH204" i="21"/>
  <c r="CH203" i="21"/>
  <c r="CH203" i="25" s="1"/>
  <c r="CH202" i="21"/>
  <c r="CH202" i="25" s="1"/>
  <c r="CH201" i="21"/>
  <c r="CH201" i="25" s="1"/>
  <c r="CH200" i="21"/>
  <c r="CH200" i="23" s="1"/>
  <c r="CH199" i="21"/>
  <c r="CH199" i="25" s="1"/>
  <c r="CH198" i="21"/>
  <c r="CH198" i="25" s="1"/>
  <c r="CH197" i="21"/>
  <c r="CH197" i="25" s="1"/>
  <c r="CH196" i="21"/>
  <c r="CH195" i="21"/>
  <c r="CH195" i="25" s="1"/>
  <c r="CH194" i="21"/>
  <c r="CH194" i="25" s="1"/>
  <c r="CH193" i="21"/>
  <c r="CH193" i="25" s="1"/>
  <c r="CH192" i="21"/>
  <c r="CH192" i="23" s="1"/>
  <c r="CH191" i="21"/>
  <c r="CH191" i="25" s="1"/>
  <c r="CH190" i="21"/>
  <c r="CH190" i="25" s="1"/>
  <c r="CH189" i="21"/>
  <c r="CH189" i="25" s="1"/>
  <c r="CH188" i="21"/>
  <c r="CH187" i="21"/>
  <c r="CH187" i="25" s="1"/>
  <c r="CH186" i="21"/>
  <c r="CH186" i="25" s="1"/>
  <c r="CH185" i="21"/>
  <c r="CH185" i="25" s="1"/>
  <c r="CH184" i="21"/>
  <c r="CH184" i="23" s="1"/>
  <c r="CH183" i="21"/>
  <c r="CH183" i="25" s="1"/>
  <c r="CH182" i="21"/>
  <c r="CH182" i="25" s="1"/>
  <c r="CH173" i="21"/>
  <c r="CH173" i="25" s="1"/>
  <c r="CH172" i="21"/>
  <c r="CH170" i="21"/>
  <c r="CH170" i="25" s="1"/>
  <c r="CH169" i="21"/>
  <c r="CH169" i="25" s="1"/>
  <c r="CH168" i="21"/>
  <c r="CH168" i="25" s="1"/>
  <c r="CH167" i="21"/>
  <c r="CH167" i="23" s="1"/>
  <c r="CH166" i="21"/>
  <c r="CH166" i="25" s="1"/>
  <c r="CH165" i="21"/>
  <c r="CH165" i="25" s="1"/>
  <c r="CH164" i="21"/>
  <c r="CH164" i="25" s="1"/>
  <c r="CH163" i="21"/>
  <c r="CH162" i="21"/>
  <c r="CH162" i="25" s="1"/>
  <c r="CH161" i="21"/>
  <c r="CH161" i="25" s="1"/>
  <c r="CH160" i="21"/>
  <c r="CH160" i="25" s="1"/>
  <c r="CH159" i="21"/>
  <c r="CH159" i="23" s="1"/>
  <c r="CH158" i="21"/>
  <c r="CH158" i="25" s="1"/>
  <c r="CH157" i="21"/>
  <c r="CH157" i="25" s="1"/>
  <c r="CH156" i="21"/>
  <c r="CH156" i="25" s="1"/>
  <c r="CH155" i="21"/>
  <c r="CH154" i="21"/>
  <c r="CH154" i="25" s="1"/>
  <c r="CH153" i="21"/>
  <c r="CH153" i="25" s="1"/>
  <c r="CH152" i="21"/>
  <c r="CH152" i="25" s="1"/>
  <c r="CH151" i="21"/>
  <c r="CH151" i="23" s="1"/>
  <c r="CH150" i="21"/>
  <c r="CH150" i="25" s="1"/>
  <c r="CH149" i="21"/>
  <c r="CH149" i="25" s="1"/>
  <c r="CH148" i="21"/>
  <c r="CH148" i="25" s="1"/>
  <c r="CH147" i="21"/>
  <c r="CH146" i="21"/>
  <c r="CH146" i="25" s="1"/>
  <c r="CH145" i="21"/>
  <c r="CH145" i="25" s="1"/>
  <c r="CH144" i="21"/>
  <c r="CH144" i="25" s="1"/>
  <c r="CH143" i="21"/>
  <c r="CH143" i="23" s="1"/>
  <c r="CH142" i="21"/>
  <c r="CH142" i="25" s="1"/>
  <c r="CH141" i="21"/>
  <c r="CH141" i="25" s="1"/>
  <c r="CH140" i="21"/>
  <c r="CH140" i="25" s="1"/>
  <c r="CH132" i="21"/>
  <c r="CH131" i="21"/>
  <c r="CH131" i="25" s="1"/>
  <c r="CH129" i="21"/>
  <c r="CH129" i="25" s="1"/>
  <c r="CH128" i="21"/>
  <c r="CH128" i="25" s="1"/>
  <c r="CH127" i="21"/>
  <c r="CH127" i="23" s="1"/>
  <c r="CH126" i="21"/>
  <c r="CH126" i="25" s="1"/>
  <c r="CH125" i="21"/>
  <c r="CH125" i="25" s="1"/>
  <c r="CH124" i="21"/>
  <c r="CH124" i="25" s="1"/>
  <c r="CH123" i="21"/>
  <c r="CH122" i="21"/>
  <c r="CH122" i="25" s="1"/>
  <c r="CH121" i="21"/>
  <c r="CH121" i="25" s="1"/>
  <c r="CH120" i="21"/>
  <c r="CH120" i="25" s="1"/>
  <c r="CH119" i="21"/>
  <c r="CH119" i="23" s="1"/>
  <c r="CH118" i="21"/>
  <c r="CH118" i="25" s="1"/>
  <c r="CH117" i="21"/>
  <c r="CH117" i="25" s="1"/>
  <c r="CH116" i="21"/>
  <c r="CH116" i="25" s="1"/>
  <c r="CH115" i="21"/>
  <c r="CH114" i="21"/>
  <c r="CH114" i="25" s="1"/>
  <c r="CH113" i="21"/>
  <c r="CH113" i="25" s="1"/>
  <c r="CH112" i="21"/>
  <c r="CH112" i="25" s="1"/>
  <c r="CH111" i="21"/>
  <c r="CH111" i="23" s="1"/>
  <c r="CH110" i="21"/>
  <c r="CH110" i="25" s="1"/>
  <c r="CH109" i="21"/>
  <c r="CH109" i="25" s="1"/>
  <c r="CH108" i="21"/>
  <c r="CH108" i="25" s="1"/>
  <c r="CH107" i="21"/>
  <c r="CH106" i="21"/>
  <c r="CH106" i="25" s="1"/>
  <c r="CH105" i="21"/>
  <c r="CH105" i="25" s="1"/>
  <c r="CH104" i="21"/>
  <c r="CH104" i="25" s="1"/>
  <c r="CH103" i="21"/>
  <c r="CH103" i="23" s="1"/>
  <c r="CH101" i="21"/>
  <c r="CH101" i="25" s="1"/>
  <c r="CH100" i="21"/>
  <c r="CH100" i="25" s="1"/>
  <c r="CH90" i="21"/>
  <c r="CH90" i="25" s="1"/>
  <c r="CH89" i="21"/>
  <c r="CH87" i="21"/>
  <c r="CH87" i="25" s="1"/>
  <c r="CH86" i="21"/>
  <c r="CH86" i="25" s="1"/>
  <c r="CH85" i="21"/>
  <c r="CH85" i="25" s="1"/>
  <c r="CH84" i="21"/>
  <c r="CH84" i="23" s="1"/>
  <c r="CH83" i="21"/>
  <c r="CH83" i="25" s="1"/>
  <c r="CH82" i="21"/>
  <c r="CH82" i="25" s="1"/>
  <c r="CH81" i="21"/>
  <c r="CH81" i="25" s="1"/>
  <c r="CH80" i="21"/>
  <c r="CH79" i="21"/>
  <c r="CH79" i="25" s="1"/>
  <c r="CH78" i="21"/>
  <c r="CH78" i="25" s="1"/>
  <c r="CH77" i="21"/>
  <c r="CH77" i="25" s="1"/>
  <c r="CH76" i="21"/>
  <c r="CH75" i="21"/>
  <c r="CH75" i="25" s="1"/>
  <c r="CH74" i="21"/>
  <c r="CH74" i="23" s="1"/>
  <c r="CH73" i="21"/>
  <c r="CH73" i="25" s="1"/>
  <c r="CH72" i="21"/>
  <c r="CH71" i="21"/>
  <c r="CH71" i="25" s="1"/>
  <c r="CH70" i="21"/>
  <c r="CH70" i="25" s="1"/>
  <c r="CH69" i="21"/>
  <c r="CH69" i="25" s="1"/>
  <c r="CH68" i="21"/>
  <c r="CH67" i="21"/>
  <c r="CH67" i="25" s="1"/>
  <c r="CH66" i="21"/>
  <c r="CH66" i="23" s="1"/>
  <c r="CH65" i="21"/>
  <c r="CH65" i="25" s="1"/>
  <c r="CH64" i="21"/>
  <c r="CH63" i="21"/>
  <c r="CH63" i="25" s="1"/>
  <c r="CH62" i="21"/>
  <c r="CH62" i="25" s="1"/>
  <c r="CH61" i="21"/>
  <c r="CH61" i="25" s="1"/>
  <c r="CH59" i="21"/>
  <c r="CH58" i="21"/>
  <c r="CH58" i="25" s="1"/>
  <c r="CH46" i="21"/>
  <c r="CH46" i="23" s="1"/>
  <c r="CH45" i="21"/>
  <c r="CH45" i="25" s="1"/>
  <c r="CH43" i="21"/>
  <c r="CH42" i="21"/>
  <c r="CH42" i="25" s="1"/>
  <c r="CH41" i="21"/>
  <c r="CH41" i="25" s="1"/>
  <c r="CH40" i="21"/>
  <c r="CH40" i="25" s="1"/>
  <c r="CH39" i="21"/>
  <c r="CH38" i="21"/>
  <c r="CH38" i="25" s="1"/>
  <c r="CH37" i="21"/>
  <c r="CH37" i="23" s="1"/>
  <c r="CH36" i="21"/>
  <c r="CH36" i="25" s="1"/>
  <c r="CH35" i="21"/>
  <c r="CH34" i="21"/>
  <c r="CH34" i="25" s="1"/>
  <c r="CH33" i="21"/>
  <c r="CH33" i="25" s="1"/>
  <c r="CH32" i="21"/>
  <c r="CH32" i="25" s="1"/>
  <c r="CH31" i="21"/>
  <c r="CH30" i="21"/>
  <c r="CH30" i="25" s="1"/>
  <c r="CH29" i="21"/>
  <c r="CH29" i="23" s="1"/>
  <c r="CH28" i="21"/>
  <c r="CH28" i="25" s="1"/>
  <c r="CH27" i="21"/>
  <c r="CH26" i="21"/>
  <c r="CH26" i="25" s="1"/>
  <c r="CH25" i="21"/>
  <c r="CH25" i="25" s="1"/>
  <c r="CH24" i="21"/>
  <c r="CH24" i="25" s="1"/>
  <c r="CH23" i="21"/>
  <c r="CH22" i="21"/>
  <c r="CH22" i="25" s="1"/>
  <c r="CH21" i="21"/>
  <c r="CH21" i="23" s="1"/>
  <c r="CH20" i="21"/>
  <c r="CH20" i="25" s="1"/>
  <c r="CH19" i="21"/>
  <c r="CH18" i="21"/>
  <c r="CH18" i="25" s="1"/>
  <c r="CH17" i="21"/>
  <c r="CH17" i="25" s="1"/>
  <c r="CH15" i="21"/>
  <c r="CH15" i="25" s="1"/>
  <c r="CH14" i="21"/>
  <c r="CH17" i="23" l="1"/>
  <c r="CH33" i="23"/>
  <c r="CH62" i="23"/>
  <c r="CH78" i="23"/>
  <c r="CH105" i="23"/>
  <c r="CH121" i="23"/>
  <c r="CH145" i="23"/>
  <c r="CH161" i="23"/>
  <c r="CH186" i="23"/>
  <c r="CH202" i="23"/>
  <c r="CH226" i="23"/>
  <c r="CH242" i="23"/>
  <c r="CH265" i="23"/>
  <c r="CH282" i="23"/>
  <c r="CH307" i="23"/>
  <c r="CH324" i="23"/>
  <c r="CH348" i="23"/>
  <c r="CH365" i="23"/>
  <c r="CH390" i="23"/>
  <c r="CH29" i="25"/>
  <c r="CH46" i="25"/>
  <c r="CH74" i="25"/>
  <c r="CH111" i="25"/>
  <c r="CH151" i="25"/>
  <c r="CH192" i="25"/>
  <c r="CH232" i="25"/>
  <c r="CH272" i="25"/>
  <c r="CH314" i="25"/>
  <c r="CH355" i="25"/>
  <c r="CH397" i="25"/>
  <c r="CH439" i="25"/>
  <c r="CH481" i="25"/>
  <c r="CH521" i="25"/>
  <c r="CH25" i="23"/>
  <c r="CH41" i="23"/>
  <c r="CH70" i="23"/>
  <c r="CH86" i="23"/>
  <c r="CH113" i="23"/>
  <c r="CH129" i="23"/>
  <c r="CH153" i="23"/>
  <c r="CH169" i="23"/>
  <c r="CH194" i="23"/>
  <c r="CH210" i="23"/>
  <c r="CH234" i="23"/>
  <c r="CH250" i="23"/>
  <c r="CH274" i="23"/>
  <c r="CH290" i="23"/>
  <c r="CH316" i="23"/>
  <c r="CH332" i="23"/>
  <c r="CH357" i="23"/>
  <c r="CH373" i="23"/>
  <c r="CH399" i="23"/>
  <c r="CH21" i="25"/>
  <c r="CH37" i="25"/>
  <c r="CH66" i="25"/>
  <c r="CH84" i="25"/>
  <c r="CH127" i="25"/>
  <c r="CH167" i="25"/>
  <c r="CH208" i="25"/>
  <c r="CH248" i="25"/>
  <c r="CH288" i="25"/>
  <c r="CH330" i="25"/>
  <c r="CH371" i="25"/>
  <c r="CH413" i="25"/>
  <c r="CH455" i="25"/>
  <c r="CH497" i="25"/>
  <c r="CH14" i="23"/>
  <c r="CH14" i="25"/>
  <c r="CH19" i="25"/>
  <c r="CH19" i="23"/>
  <c r="CH23" i="25"/>
  <c r="CH23" i="23"/>
  <c r="CH27" i="25"/>
  <c r="CH27" i="23"/>
  <c r="CH31" i="25"/>
  <c r="CH31" i="23"/>
  <c r="CH35" i="25"/>
  <c r="CH35" i="23"/>
  <c r="CH39" i="25"/>
  <c r="CH39" i="23"/>
  <c r="CH43" i="25"/>
  <c r="CH43" i="23"/>
  <c r="CH59" i="25"/>
  <c r="CH59" i="23"/>
  <c r="CH64" i="25"/>
  <c r="CH64" i="23"/>
  <c r="CH68" i="25"/>
  <c r="CH68" i="23"/>
  <c r="CH72" i="25"/>
  <c r="CH72" i="23"/>
  <c r="CH76" i="25"/>
  <c r="CH76" i="23"/>
  <c r="CH80" i="25"/>
  <c r="CH80" i="23"/>
  <c r="CH89" i="25"/>
  <c r="CH89" i="23"/>
  <c r="CH107" i="25"/>
  <c r="CH107" i="23"/>
  <c r="CH115" i="25"/>
  <c r="CH115" i="23"/>
  <c r="CH123" i="25"/>
  <c r="CH123" i="23"/>
  <c r="CH132" i="25"/>
  <c r="CH132" i="23"/>
  <c r="CH147" i="25"/>
  <c r="CH147" i="23"/>
  <c r="CH155" i="25"/>
  <c r="CH155" i="23"/>
  <c r="CH163" i="25"/>
  <c r="CH163" i="23"/>
  <c r="CH172" i="25"/>
  <c r="CH172" i="23"/>
  <c r="CH188" i="25"/>
  <c r="CH188" i="23"/>
  <c r="CH196" i="25"/>
  <c r="CH196" i="23"/>
  <c r="CH204" i="25"/>
  <c r="CH204" i="23"/>
  <c r="CH212" i="25"/>
  <c r="CH212" i="23"/>
  <c r="CH228" i="25"/>
  <c r="CH228" i="23"/>
  <c r="CH236" i="25"/>
  <c r="CH236" i="23"/>
  <c r="CH244" i="25"/>
  <c r="CH244" i="23"/>
  <c r="CH252" i="25"/>
  <c r="CH252" i="23"/>
  <c r="CH268" i="25"/>
  <c r="CH268" i="23"/>
  <c r="CH276" i="25"/>
  <c r="CH276" i="23"/>
  <c r="CH284" i="25"/>
  <c r="CH284" i="23"/>
  <c r="CH292" i="25"/>
  <c r="CH292" i="23"/>
  <c r="CH310" i="25"/>
  <c r="CH310" i="23"/>
  <c r="CH318" i="25"/>
  <c r="CH318" i="23"/>
  <c r="CH326" i="25"/>
  <c r="CH326" i="23"/>
  <c r="CH334" i="25"/>
  <c r="CH334" i="23"/>
  <c r="CH351" i="25"/>
  <c r="CH351" i="23"/>
  <c r="CH359" i="25"/>
  <c r="CH359" i="23"/>
  <c r="CH367" i="25"/>
  <c r="CH367" i="23"/>
  <c r="CH375" i="25"/>
  <c r="CH375" i="23"/>
  <c r="CH393" i="25"/>
  <c r="CH393" i="23"/>
  <c r="CH401" i="25"/>
  <c r="CH401" i="23"/>
  <c r="CH407" i="23"/>
  <c r="CH407" i="25"/>
  <c r="CH409" i="23"/>
  <c r="CH409" i="25"/>
  <c r="CH411" i="23"/>
  <c r="CH411" i="25"/>
  <c r="CH415" i="23"/>
  <c r="CH415" i="25"/>
  <c r="CH417" i="23"/>
  <c r="CH417" i="25"/>
  <c r="CH419" i="23"/>
  <c r="CH419" i="25"/>
  <c r="CH432" i="23"/>
  <c r="CH432" i="25"/>
  <c r="CH435" i="23"/>
  <c r="CH435" i="25"/>
  <c r="CH437" i="23"/>
  <c r="CH437" i="25"/>
  <c r="CH441" i="23"/>
  <c r="CH441" i="25"/>
  <c r="CH443" i="23"/>
  <c r="CH443" i="25"/>
  <c r="CH445" i="23"/>
  <c r="CH445" i="25"/>
  <c r="CH449" i="23"/>
  <c r="CH449" i="25"/>
  <c r="CH451" i="23"/>
  <c r="CH451" i="25"/>
  <c r="CH453" i="23"/>
  <c r="CH453" i="25"/>
  <c r="CH457" i="23"/>
  <c r="CH457" i="25"/>
  <c r="CH459" i="23"/>
  <c r="CH459" i="25"/>
  <c r="CH461" i="23"/>
  <c r="CH461" i="25"/>
  <c r="CH474" i="23"/>
  <c r="CH474" i="25"/>
  <c r="CH477" i="23"/>
  <c r="CH477" i="25"/>
  <c r="CH479" i="23"/>
  <c r="CH479" i="25"/>
  <c r="CH483" i="23"/>
  <c r="CH483" i="25"/>
  <c r="CH485" i="23"/>
  <c r="CH485" i="25"/>
  <c r="CH487" i="23"/>
  <c r="CH487" i="25"/>
  <c r="CH491" i="23"/>
  <c r="CH491" i="25"/>
  <c r="CH493" i="23"/>
  <c r="CH493" i="25"/>
  <c r="CH495" i="23"/>
  <c r="CH495" i="25"/>
  <c r="CH499" i="23"/>
  <c r="CH499" i="25"/>
  <c r="CH501" i="23"/>
  <c r="CH501" i="25"/>
  <c r="CH503" i="23"/>
  <c r="CH503" i="25"/>
  <c r="CH515" i="23"/>
  <c r="CH515" i="25"/>
  <c r="CH517" i="23"/>
  <c r="CH517" i="25"/>
  <c r="CH519" i="23"/>
  <c r="CH519" i="25"/>
  <c r="CH523" i="23"/>
  <c r="CH523" i="25"/>
  <c r="CH525" i="23"/>
  <c r="CH525" i="25"/>
  <c r="CH527" i="23"/>
  <c r="CH527" i="25"/>
  <c r="CH529" i="23"/>
  <c r="CH529" i="25"/>
  <c r="CH531" i="23"/>
  <c r="CH531" i="25"/>
  <c r="CH533" i="23"/>
  <c r="CH533" i="25"/>
  <c r="CH535" i="23"/>
  <c r="CH535" i="25"/>
  <c r="CH537" i="23"/>
  <c r="CH537" i="25"/>
  <c r="CH539" i="23"/>
  <c r="CH539" i="25"/>
  <c r="CH541" i="23"/>
  <c r="CH541" i="25"/>
  <c r="CH543" i="23"/>
  <c r="CH543" i="25"/>
  <c r="CH546" i="23"/>
  <c r="CH546" i="25"/>
  <c r="CH555" i="23"/>
  <c r="CH555" i="25"/>
  <c r="CH557" i="23"/>
  <c r="CH557" i="25"/>
  <c r="CH559" i="23"/>
  <c r="CH559" i="25"/>
  <c r="CH561" i="23"/>
  <c r="CH561" i="25"/>
  <c r="CH563" i="23"/>
  <c r="CH563" i="25"/>
  <c r="CH565" i="23"/>
  <c r="CH565" i="25"/>
  <c r="CH567" i="23"/>
  <c r="CH567" i="25"/>
  <c r="CH569" i="23"/>
  <c r="CH569" i="25"/>
  <c r="CH571" i="23"/>
  <c r="CH571" i="25"/>
  <c r="CH573" i="23"/>
  <c r="CH573" i="25"/>
  <c r="CH575" i="23"/>
  <c r="CH575" i="25"/>
  <c r="CH577" i="23"/>
  <c r="CH577" i="25"/>
  <c r="CH579" i="23"/>
  <c r="CH579" i="25"/>
  <c r="CH581" i="23"/>
  <c r="CH581" i="25"/>
  <c r="CH583" i="23"/>
  <c r="CH583" i="25"/>
  <c r="CH585" i="23"/>
  <c r="CH585" i="25"/>
  <c r="CH588" i="23"/>
  <c r="CH588" i="25"/>
  <c r="CH598" i="23"/>
  <c r="CH598" i="25"/>
  <c r="CH600" i="23"/>
  <c r="CH600" i="25"/>
  <c r="CH602" i="23"/>
  <c r="CH602" i="25"/>
  <c r="CH604" i="23"/>
  <c r="CH604" i="25"/>
  <c r="CH606" i="23"/>
  <c r="CH606" i="25"/>
  <c r="CH608" i="23"/>
  <c r="CH608" i="25"/>
  <c r="CH610" i="23"/>
  <c r="CH610" i="25"/>
  <c r="CH612" i="23"/>
  <c r="CH612" i="25"/>
  <c r="CH614" i="23"/>
  <c r="CH614" i="25"/>
  <c r="CH616" i="23"/>
  <c r="CH616" i="25"/>
  <c r="CH618" i="23"/>
  <c r="CH618" i="25"/>
  <c r="CH620" i="23"/>
  <c r="CH620" i="25"/>
  <c r="CH622" i="23"/>
  <c r="CH622" i="25"/>
  <c r="CH624" i="23"/>
  <c r="CH624" i="25"/>
  <c r="CH626" i="23"/>
  <c r="CH626" i="25"/>
  <c r="CH629" i="23"/>
  <c r="CH629" i="25"/>
  <c r="CH638" i="23"/>
  <c r="CH638" i="25"/>
  <c r="CH640" i="23"/>
  <c r="CH640" i="25"/>
  <c r="CH642" i="23"/>
  <c r="CH642" i="25"/>
  <c r="CH644" i="23"/>
  <c r="CH644" i="25"/>
  <c r="CH646" i="23"/>
  <c r="CH646" i="25"/>
  <c r="CH648" i="23"/>
  <c r="CH648" i="25"/>
  <c r="CH650" i="23"/>
  <c r="CH650" i="25"/>
  <c r="CH652" i="23"/>
  <c r="CH652" i="25"/>
  <c r="CH654" i="23"/>
  <c r="CH654" i="25"/>
  <c r="CH656" i="23"/>
  <c r="CH656" i="25"/>
  <c r="CH82" i="23"/>
  <c r="CH100" i="23"/>
  <c r="CH109" i="23"/>
  <c r="CH117" i="23"/>
  <c r="CH125" i="23"/>
  <c r="CH141" i="23"/>
  <c r="CH149" i="23"/>
  <c r="CH157" i="23"/>
  <c r="CH165" i="23"/>
  <c r="CH182" i="23"/>
  <c r="CH190" i="23"/>
  <c r="CH198" i="23"/>
  <c r="CH206" i="23"/>
  <c r="CH215" i="23"/>
  <c r="CH230" i="23"/>
  <c r="CH238" i="23"/>
  <c r="CH246" i="23"/>
  <c r="CH254" i="23"/>
  <c r="CH270" i="23"/>
  <c r="CH278" i="23"/>
  <c r="CH286" i="23"/>
  <c r="CH294" i="23"/>
  <c r="CH312" i="23"/>
  <c r="CH320" i="23"/>
  <c r="CH328" i="23"/>
  <c r="CH336" i="23"/>
  <c r="CH353" i="23"/>
  <c r="CH361" i="23"/>
  <c r="CH369" i="23"/>
  <c r="CH377" i="23"/>
  <c r="CH395" i="23"/>
  <c r="CH403" i="23"/>
  <c r="CH103" i="25"/>
  <c r="CH119" i="25"/>
  <c r="CH143" i="25"/>
  <c r="CH159" i="25"/>
  <c r="CH184" i="25"/>
  <c r="CH200" i="25"/>
  <c r="CH224" i="25"/>
  <c r="CH240" i="25"/>
  <c r="CH256" i="25"/>
  <c r="CH280" i="25"/>
  <c r="CH297" i="25"/>
  <c r="CH322" i="25"/>
  <c r="CH339" i="25"/>
  <c r="CH363" i="25"/>
  <c r="CH380" i="25"/>
  <c r="CH405" i="25"/>
  <c r="CH422" i="25"/>
  <c r="CH447" i="25"/>
  <c r="CH464" i="25"/>
  <c r="CH489" i="25"/>
  <c r="CH506" i="25"/>
  <c r="CH658" i="23"/>
  <c r="CH658" i="25"/>
  <c r="CH660" i="23"/>
  <c r="CH660" i="25"/>
  <c r="CH662" i="23"/>
  <c r="CH662" i="25"/>
  <c r="CH664" i="23"/>
  <c r="CH664" i="25"/>
  <c r="CH666" i="23"/>
  <c r="CH666" i="25"/>
  <c r="CH668" i="23"/>
  <c r="CH668" i="25"/>
  <c r="CH671" i="23"/>
  <c r="CH671" i="25"/>
  <c r="CH681" i="23"/>
  <c r="CH681" i="25"/>
  <c r="CH683" i="23"/>
  <c r="CH683" i="25"/>
  <c r="CH685" i="23"/>
  <c r="CH685" i="25"/>
  <c r="CH687" i="23"/>
  <c r="CH687" i="25"/>
  <c r="CH689" i="23"/>
  <c r="CH689" i="25"/>
  <c r="CH691" i="23"/>
  <c r="CH691" i="25"/>
  <c r="CH693" i="23"/>
  <c r="CH693" i="25"/>
  <c r="CH695" i="23"/>
  <c r="CH695" i="25"/>
  <c r="CH697" i="23"/>
  <c r="CH697" i="25"/>
  <c r="CH699" i="23"/>
  <c r="CH699" i="25"/>
  <c r="CH701" i="23"/>
  <c r="CH701" i="25"/>
  <c r="CH703" i="23"/>
  <c r="CH703" i="25"/>
  <c r="CH705" i="23"/>
  <c r="CH705" i="25"/>
  <c r="CH707" i="23"/>
  <c r="CH707" i="25"/>
  <c r="CH709" i="23"/>
  <c r="CH709" i="25"/>
  <c r="CH712" i="23"/>
  <c r="CH712" i="25"/>
  <c r="CH721" i="23"/>
  <c r="CH721" i="25"/>
  <c r="CH723" i="23"/>
  <c r="CH723" i="25"/>
  <c r="CH725" i="23"/>
  <c r="CH725" i="25"/>
  <c r="CH727" i="23"/>
  <c r="CH727" i="25"/>
  <c r="CH729" i="23"/>
  <c r="CH729" i="25"/>
  <c r="CH731" i="23"/>
  <c r="CH731" i="25"/>
  <c r="CH733" i="23"/>
  <c r="CH733" i="25"/>
  <c r="CH735" i="23"/>
  <c r="CH735" i="25"/>
  <c r="CH737" i="23"/>
  <c r="CH737" i="25"/>
  <c r="CH739" i="23"/>
  <c r="CH739" i="25"/>
  <c r="CH741" i="23"/>
  <c r="CH741" i="25"/>
  <c r="CH743" i="23"/>
  <c r="CH743" i="25"/>
  <c r="CH745" i="23"/>
  <c r="CH745" i="25"/>
  <c r="CH747" i="23"/>
  <c r="CH747" i="25"/>
  <c r="CH749" i="23"/>
  <c r="CH749" i="25"/>
  <c r="CH751" i="23"/>
  <c r="CH751" i="25"/>
  <c r="CH754" i="23"/>
  <c r="CH754" i="25"/>
  <c r="CH763" i="23"/>
  <c r="CH763" i="25"/>
  <c r="CH765" i="23"/>
  <c r="CH765" i="25"/>
  <c r="CH767" i="23"/>
  <c r="CH767" i="25"/>
  <c r="CH769" i="23"/>
  <c r="CH769" i="25"/>
  <c r="CH771" i="23"/>
  <c r="CH771" i="25"/>
  <c r="CH773" i="23"/>
  <c r="CH773" i="25"/>
  <c r="CH775" i="23"/>
  <c r="CH775" i="25"/>
  <c r="CH777" i="23"/>
  <c r="CH777" i="25"/>
  <c r="CH779" i="23"/>
  <c r="CH779" i="25"/>
  <c r="CH781" i="23"/>
  <c r="CH781" i="25"/>
  <c r="CH783" i="23"/>
  <c r="CH783" i="25"/>
  <c r="CH785" i="23"/>
  <c r="CH785" i="25"/>
  <c r="CH787" i="23"/>
  <c r="CH787" i="25"/>
  <c r="CH789" i="23"/>
  <c r="CH789" i="25"/>
  <c r="CH791" i="23"/>
  <c r="CH791" i="25"/>
  <c r="CH794" i="23"/>
  <c r="CH794" i="25"/>
  <c r="CH803" i="23"/>
  <c r="CH803" i="25"/>
  <c r="CH805" i="23"/>
  <c r="CH805" i="25"/>
  <c r="CH807" i="23"/>
  <c r="CH807" i="25"/>
  <c r="CH809" i="23"/>
  <c r="CH809" i="25"/>
  <c r="CH811" i="23"/>
  <c r="CH811" i="25"/>
  <c r="CH813" i="23"/>
  <c r="CH813" i="25"/>
  <c r="CH815" i="23"/>
  <c r="CH815" i="25"/>
  <c r="CH817" i="23"/>
  <c r="CH817" i="25"/>
  <c r="CH819" i="23"/>
  <c r="CH819" i="25"/>
  <c r="CH821" i="23"/>
  <c r="CH821" i="25"/>
  <c r="CH823" i="23"/>
  <c r="CH823" i="25"/>
  <c r="CH825" i="23"/>
  <c r="CH825" i="25"/>
  <c r="CH827" i="23"/>
  <c r="CH827" i="25"/>
  <c r="CH829" i="23"/>
  <c r="CH829" i="25"/>
  <c r="CH831" i="23"/>
  <c r="CH831" i="25"/>
  <c r="CH833" i="23"/>
  <c r="CH833" i="25"/>
  <c r="CH836" i="23"/>
  <c r="CH836" i="25"/>
  <c r="CH846" i="23"/>
  <c r="CH846" i="25"/>
  <c r="CH848" i="23"/>
  <c r="CH848" i="25"/>
  <c r="CH850" i="23"/>
  <c r="CH850" i="25"/>
  <c r="CH852" i="23"/>
  <c r="CH852" i="25"/>
  <c r="CH854" i="23"/>
  <c r="CH854" i="25"/>
  <c r="CH856" i="23"/>
  <c r="CH856" i="25"/>
  <c r="CH858" i="23"/>
  <c r="CH858" i="25"/>
  <c r="CH860" i="23"/>
  <c r="CH860" i="25"/>
  <c r="CH862" i="23"/>
  <c r="CH862" i="25"/>
  <c r="CH864" i="23"/>
  <c r="CH864" i="25"/>
  <c r="CH866" i="23"/>
  <c r="CH866" i="25"/>
  <c r="CH868" i="23"/>
  <c r="CH868" i="25"/>
  <c r="CH870" i="23"/>
  <c r="CH870" i="25"/>
  <c r="CH872" i="23"/>
  <c r="CH872" i="25"/>
  <c r="CH874" i="23"/>
  <c r="CH874" i="25"/>
  <c r="CH877" i="23"/>
  <c r="CH877" i="25"/>
  <c r="CH888" i="23"/>
  <c r="CH888" i="25"/>
  <c r="CH890" i="23"/>
  <c r="CH890" i="25"/>
  <c r="CH892" i="23"/>
  <c r="CH892" i="25"/>
  <c r="CH894" i="23"/>
  <c r="CH894" i="25"/>
  <c r="CH896" i="23"/>
  <c r="CH896" i="25"/>
  <c r="CH898" i="23"/>
  <c r="CH898" i="25"/>
  <c r="CH900" i="23"/>
  <c r="CH900" i="25"/>
  <c r="CH902" i="23"/>
  <c r="CH902" i="25"/>
  <c r="CH904" i="23"/>
  <c r="CH904" i="25"/>
  <c r="CH906" i="23"/>
  <c r="CH906" i="25"/>
  <c r="CH908" i="23"/>
  <c r="CH908" i="25"/>
  <c r="CH910" i="23"/>
  <c r="CH910" i="25"/>
  <c r="CH912" i="23"/>
  <c r="CH912" i="25"/>
  <c r="CH914" i="23"/>
  <c r="CH914" i="25"/>
  <c r="CH916" i="23"/>
  <c r="CH916" i="25"/>
  <c r="CH919" i="23"/>
  <c r="CH919" i="25"/>
  <c r="CH928" i="23"/>
  <c r="CH928" i="25"/>
  <c r="CH930" i="23"/>
  <c r="CH930" i="25"/>
  <c r="CH932" i="23"/>
  <c r="CH932" i="25"/>
  <c r="CH934" i="23"/>
  <c r="CH934" i="25"/>
  <c r="CH936" i="23"/>
  <c r="CH936" i="25"/>
  <c r="CH938" i="23"/>
  <c r="CH938" i="25"/>
  <c r="CH940" i="23"/>
  <c r="CH940" i="25"/>
  <c r="CH942" i="23"/>
  <c r="CH942" i="25"/>
  <c r="CH944" i="23"/>
  <c r="CH944" i="25"/>
  <c r="CH945" i="25"/>
  <c r="CH945" i="23"/>
  <c r="CH947" i="25"/>
  <c r="CH947" i="23"/>
  <c r="CH949" i="25"/>
  <c r="CH949" i="23"/>
  <c r="CH951" i="25"/>
  <c r="CH951" i="23"/>
  <c r="CH953" i="25"/>
  <c r="CH953" i="23"/>
  <c r="CH955" i="25"/>
  <c r="CH955" i="23"/>
  <c r="CH957" i="25"/>
  <c r="CH957" i="23"/>
  <c r="CH959" i="25"/>
  <c r="CH959" i="23"/>
  <c r="CH961" i="25"/>
  <c r="CH961" i="23"/>
  <c r="CH971" i="25"/>
  <c r="CH971" i="23"/>
  <c r="CH973" i="25"/>
  <c r="CH973" i="23"/>
  <c r="CH975" i="25"/>
  <c r="CH975" i="23"/>
  <c r="CH977" i="25"/>
  <c r="CH977" i="23"/>
  <c r="CH979" i="25"/>
  <c r="CH979" i="23"/>
  <c r="CH981" i="25"/>
  <c r="CH981" i="23"/>
  <c r="CH983" i="25"/>
  <c r="CH983" i="23"/>
  <c r="CH985" i="25"/>
  <c r="CH985" i="23"/>
  <c r="CH987" i="25"/>
  <c r="CH987" i="23"/>
  <c r="CH989" i="25"/>
  <c r="CH989" i="23"/>
  <c r="CH991" i="25"/>
  <c r="CH991" i="23"/>
  <c r="CH993" i="25"/>
  <c r="CH993" i="23"/>
  <c r="CH995" i="25"/>
  <c r="CH995" i="23"/>
  <c r="CH997" i="25"/>
  <c r="CH997" i="23"/>
  <c r="CH999" i="25"/>
  <c r="CH999" i="23"/>
  <c r="CH1001" i="25"/>
  <c r="CH1001" i="23"/>
  <c r="CH1003" i="25"/>
  <c r="CH1003" i="23"/>
  <c r="CH1012" i="25"/>
  <c r="CH1012" i="23"/>
  <c r="CH1014" i="25"/>
  <c r="CH1014" i="23"/>
  <c r="CH1016" i="25"/>
  <c r="CH1016" i="23"/>
  <c r="CH1018" i="25"/>
  <c r="CH1018" i="23"/>
  <c r="CH1020" i="25"/>
  <c r="CH1020" i="23"/>
  <c r="CH1022" i="25"/>
  <c r="CH1022" i="23"/>
  <c r="CH1024" i="25"/>
  <c r="CH1024" i="23"/>
  <c r="CH1026" i="25"/>
  <c r="CH1026" i="23"/>
  <c r="CH1028" i="25"/>
  <c r="CH1028" i="23"/>
  <c r="CH1030" i="25"/>
  <c r="CH1030" i="23"/>
  <c r="CH1032" i="25"/>
  <c r="CH1032" i="23"/>
  <c r="CH1034" i="25"/>
  <c r="CH1034" i="23"/>
  <c r="CH1036" i="25"/>
  <c r="CH1036" i="23"/>
  <c r="CH1038" i="25"/>
  <c r="CH1038" i="23"/>
  <c r="CH1040" i="25"/>
  <c r="CH1040" i="23"/>
  <c r="CH1042" i="25"/>
  <c r="CH1042" i="23"/>
  <c r="CH1044" i="25"/>
  <c r="CH1044" i="23"/>
  <c r="CH15" i="23"/>
  <c r="CH18" i="23"/>
  <c r="CH20" i="23"/>
  <c r="CH22" i="23"/>
  <c r="CH24" i="23"/>
  <c r="CH26" i="23"/>
  <c r="CH28" i="23"/>
  <c r="CH30" i="23"/>
  <c r="CH32" i="23"/>
  <c r="CH34" i="23"/>
  <c r="CH36" i="23"/>
  <c r="CH38" i="23"/>
  <c r="CH40" i="23"/>
  <c r="CH42" i="23"/>
  <c r="CH45" i="23"/>
  <c r="CH58" i="23"/>
  <c r="CH61" i="23"/>
  <c r="CH63" i="23"/>
  <c r="CH65" i="23"/>
  <c r="CH67" i="23"/>
  <c r="CH69" i="23"/>
  <c r="CH71" i="23"/>
  <c r="CH73" i="23"/>
  <c r="CH75" i="23"/>
  <c r="CH77" i="23"/>
  <c r="CH79" i="23"/>
  <c r="CH81" i="23"/>
  <c r="CH83" i="23"/>
  <c r="CH85" i="23"/>
  <c r="CH87" i="23"/>
  <c r="CH90" i="23"/>
  <c r="CH101" i="23"/>
  <c r="CH104" i="23"/>
  <c r="CH106" i="23"/>
  <c r="CH108" i="23"/>
  <c r="CH110" i="23"/>
  <c r="CH112" i="23"/>
  <c r="CH114" i="23"/>
  <c r="CH116" i="23"/>
  <c r="CH118" i="23"/>
  <c r="CH120" i="23"/>
  <c r="CH122" i="23"/>
  <c r="CH124" i="23"/>
  <c r="CH126" i="23"/>
  <c r="CH128" i="23"/>
  <c r="CH131" i="23"/>
  <c r="CH140" i="23"/>
  <c r="CH142" i="23"/>
  <c r="CH144" i="23"/>
  <c r="CH146" i="23"/>
  <c r="CH148" i="23"/>
  <c r="CH150" i="23"/>
  <c r="CH152" i="23"/>
  <c r="CH154" i="23"/>
  <c r="CH156" i="23"/>
  <c r="CH158" i="23"/>
  <c r="CH160" i="23"/>
  <c r="CH162" i="23"/>
  <c r="CH164" i="23"/>
  <c r="CH166" i="23"/>
  <c r="CH168" i="23"/>
  <c r="CH170" i="23"/>
  <c r="CH173" i="23"/>
  <c r="CH183" i="23"/>
  <c r="CH185" i="23"/>
  <c r="CH187" i="23"/>
  <c r="CH189" i="23"/>
  <c r="CH191" i="23"/>
  <c r="CH193" i="23"/>
  <c r="CH195" i="23"/>
  <c r="CH197" i="23"/>
  <c r="CH199" i="23"/>
  <c r="CH201" i="23"/>
  <c r="CH203" i="23"/>
  <c r="CH205" i="23"/>
  <c r="CH207" i="23"/>
  <c r="CH209" i="23"/>
  <c r="CH211" i="23"/>
  <c r="CH214" i="23"/>
  <c r="CH223" i="23"/>
  <c r="CH225" i="23"/>
  <c r="CH227" i="23"/>
  <c r="CH229" i="23"/>
  <c r="CH231" i="23"/>
  <c r="CH233" i="23"/>
  <c r="CH235" i="23"/>
  <c r="CH237" i="23"/>
  <c r="CH239" i="23"/>
  <c r="CH241" i="23"/>
  <c r="CH243" i="23"/>
  <c r="CH245" i="23"/>
  <c r="CH247" i="23"/>
  <c r="CH249" i="23"/>
  <c r="CH251" i="23"/>
  <c r="CH253" i="23"/>
  <c r="CH255" i="23"/>
  <c r="CH264" i="23"/>
  <c r="CH266" i="23"/>
  <c r="CH269" i="23"/>
  <c r="CH271" i="23"/>
  <c r="CH273" i="23"/>
  <c r="CH275" i="23"/>
  <c r="CH277" i="23"/>
  <c r="CH279" i="23"/>
  <c r="CH281" i="23"/>
  <c r="CH283" i="23"/>
  <c r="CH285" i="23"/>
  <c r="CH287" i="23"/>
  <c r="CH289" i="23"/>
  <c r="CH291" i="23"/>
  <c r="CH293" i="23"/>
  <c r="CH296" i="23"/>
  <c r="CH306" i="23"/>
  <c r="CH308" i="23"/>
  <c r="CH311" i="23"/>
  <c r="CH313" i="23"/>
  <c r="CH315" i="23"/>
  <c r="CH317" i="23"/>
  <c r="CH319" i="23"/>
  <c r="CH321" i="23"/>
  <c r="CH323" i="23"/>
  <c r="CH325" i="23"/>
  <c r="CH327" i="23"/>
  <c r="CH329" i="23"/>
  <c r="CH331" i="23"/>
  <c r="CH333" i="23"/>
  <c r="CH335" i="23"/>
  <c r="CH338" i="23"/>
  <c r="CH347" i="23"/>
  <c r="CH349" i="23"/>
  <c r="CH352" i="23"/>
  <c r="CH354" i="23"/>
  <c r="CH356" i="23"/>
  <c r="CH358" i="23"/>
  <c r="CH360" i="23"/>
  <c r="CH362" i="23"/>
  <c r="CH364" i="23"/>
  <c r="CH366" i="23"/>
  <c r="CH368" i="23"/>
  <c r="CH370" i="23"/>
  <c r="CH372" i="23"/>
  <c r="CH374" i="23"/>
  <c r="CH376" i="23"/>
  <c r="CH379" i="23"/>
  <c r="CH389" i="23"/>
  <c r="CH391" i="23"/>
  <c r="CH394" i="23"/>
  <c r="CH396" i="23"/>
  <c r="CH398" i="23"/>
  <c r="CH400" i="23"/>
  <c r="CH402" i="23"/>
  <c r="CH404" i="23"/>
  <c r="CH406" i="25"/>
  <c r="CH408" i="25"/>
  <c r="CH410" i="25"/>
  <c r="CH412" i="25"/>
  <c r="CH414" i="25"/>
  <c r="CH416" i="25"/>
  <c r="CH418" i="25"/>
  <c r="CH421" i="25"/>
  <c r="CH431" i="25"/>
  <c r="CH433" i="25"/>
  <c r="CH436" i="25"/>
  <c r="CH438" i="25"/>
  <c r="CH440" i="25"/>
  <c r="CH442" i="25"/>
  <c r="CH444" i="25"/>
  <c r="CH446" i="25"/>
  <c r="CH448" i="25"/>
  <c r="CH450" i="25"/>
  <c r="CH452" i="25"/>
  <c r="CH454" i="25"/>
  <c r="CH456" i="25"/>
  <c r="CH458" i="25"/>
  <c r="CH460" i="25"/>
  <c r="CH463" i="25"/>
  <c r="CH473" i="25"/>
  <c r="CH475" i="25"/>
  <c r="CH478" i="25"/>
  <c r="CH480" i="25"/>
  <c r="CH482" i="25"/>
  <c r="CH484" i="25"/>
  <c r="CH486" i="25"/>
  <c r="CH488" i="25"/>
  <c r="CH490" i="25"/>
  <c r="CH492" i="25"/>
  <c r="CH494" i="25"/>
  <c r="CH496" i="25"/>
  <c r="CH498" i="25"/>
  <c r="CH500" i="25"/>
  <c r="CH502" i="25"/>
  <c r="CH505" i="25"/>
  <c r="CH514" i="25"/>
  <c r="CH516" i="25"/>
  <c r="CH518" i="25"/>
  <c r="CH520" i="25"/>
  <c r="CH522" i="25"/>
  <c r="CH524" i="25"/>
  <c r="CH526" i="25"/>
  <c r="CH528" i="25"/>
  <c r="CH530" i="25"/>
  <c r="CH532" i="25"/>
  <c r="CH534" i="25"/>
  <c r="CH536" i="25"/>
  <c r="CH538" i="25"/>
  <c r="CH540" i="25"/>
  <c r="CH542" i="25"/>
  <c r="CH544" i="25"/>
  <c r="CH547" i="25"/>
  <c r="CH556" i="25"/>
  <c r="CH558" i="25"/>
  <c r="CH560" i="25"/>
  <c r="CH562" i="25"/>
  <c r="CH564" i="25"/>
  <c r="CH566" i="25"/>
  <c r="CH568" i="25"/>
  <c r="CH570" i="25"/>
  <c r="CH572" i="25"/>
  <c r="CH574" i="25"/>
  <c r="CH576" i="25"/>
  <c r="CH578" i="25"/>
  <c r="CH580" i="25"/>
  <c r="CH582" i="25"/>
  <c r="CH584" i="25"/>
  <c r="CH587" i="25"/>
  <c r="CH597" i="25"/>
  <c r="CH599" i="25"/>
  <c r="CH601" i="25"/>
  <c r="CH603" i="25"/>
  <c r="CH605" i="25"/>
  <c r="CH607" i="25"/>
  <c r="CH609" i="25"/>
  <c r="CH611" i="25"/>
  <c r="CH613" i="25"/>
  <c r="CH615" i="25"/>
  <c r="CH617" i="25"/>
  <c r="CH619" i="25"/>
  <c r="CH621" i="25"/>
  <c r="CH623" i="25"/>
  <c r="CH625" i="25"/>
  <c r="CH627" i="25"/>
  <c r="CH630" i="25"/>
  <c r="CH639" i="25"/>
  <c r="CH641" i="25"/>
  <c r="CH643" i="25"/>
  <c r="CH645" i="25"/>
  <c r="CH647" i="25"/>
  <c r="CH649" i="25"/>
  <c r="CH651" i="25"/>
  <c r="CH653" i="25"/>
  <c r="CH655" i="25"/>
  <c r="CH657" i="25"/>
  <c r="CH659" i="25"/>
  <c r="CH661" i="25"/>
  <c r="CH663" i="25"/>
  <c r="CH665" i="25"/>
  <c r="CH667" i="25"/>
  <c r="CH670" i="25"/>
  <c r="CH680" i="25"/>
  <c r="CH682" i="25"/>
  <c r="CH684" i="25"/>
  <c r="CH686" i="25"/>
  <c r="CH688" i="25"/>
  <c r="CH690" i="25"/>
  <c r="CH692" i="25"/>
  <c r="CH694" i="25"/>
  <c r="CH696" i="25"/>
  <c r="CH698" i="25"/>
  <c r="CH700" i="25"/>
  <c r="CH702" i="25"/>
  <c r="CH704" i="25"/>
  <c r="CH706" i="25"/>
  <c r="CH708" i="25"/>
  <c r="CH710" i="25"/>
  <c r="CH713" i="25"/>
  <c r="CH722" i="25"/>
  <c r="CH724" i="25"/>
  <c r="CH726" i="25"/>
  <c r="CH728" i="25"/>
  <c r="CH730" i="25"/>
  <c r="CH732" i="25"/>
  <c r="CH734" i="25"/>
  <c r="CH736" i="25"/>
  <c r="CH738" i="25"/>
  <c r="CH740" i="25"/>
  <c r="CH742" i="25"/>
  <c r="CH744" i="25"/>
  <c r="CH746" i="25"/>
  <c r="CH748" i="25"/>
  <c r="CH750" i="25"/>
  <c r="CH753" i="25"/>
  <c r="CH762" i="25"/>
  <c r="CH764" i="25"/>
  <c r="CH766" i="25"/>
  <c r="CH768" i="25"/>
  <c r="CH770" i="25"/>
  <c r="CH772" i="25"/>
  <c r="CH774" i="25"/>
  <c r="CH776" i="25"/>
  <c r="CH778" i="25"/>
  <c r="CH780" i="25"/>
  <c r="CH782" i="25"/>
  <c r="CH784" i="25"/>
  <c r="CH786" i="25"/>
  <c r="CH788" i="25"/>
  <c r="CH790" i="25"/>
  <c r="CH792" i="25"/>
  <c r="CH795" i="25"/>
  <c r="CH804" i="25"/>
  <c r="CH806" i="25"/>
  <c r="CH808" i="25"/>
  <c r="CH810" i="25"/>
  <c r="CH812" i="25"/>
  <c r="CH814" i="25"/>
  <c r="CH816" i="25"/>
  <c r="CH818" i="25"/>
  <c r="CH820" i="25"/>
  <c r="CH822" i="25"/>
  <c r="CH824" i="25"/>
  <c r="CH826" i="25"/>
  <c r="CH828" i="25"/>
  <c r="CH830" i="25"/>
  <c r="CH832" i="25"/>
  <c r="CH835" i="25"/>
  <c r="CH845" i="25"/>
  <c r="CH847" i="25"/>
  <c r="CH849" i="25"/>
  <c r="CH851" i="25"/>
  <c r="CH853" i="25"/>
  <c r="CH855" i="25"/>
  <c r="CH857" i="25"/>
  <c r="CH859" i="25"/>
  <c r="CH861" i="25"/>
  <c r="CH863" i="25"/>
  <c r="CH865" i="25"/>
  <c r="CH867" i="25"/>
  <c r="CH869" i="25"/>
  <c r="CH871" i="25"/>
  <c r="CH873" i="25"/>
  <c r="CH875" i="25"/>
  <c r="CH878" i="25"/>
  <c r="CH889" i="25"/>
  <c r="CH891" i="25"/>
  <c r="CH893" i="25"/>
  <c r="CH895" i="25"/>
  <c r="CH897" i="25"/>
  <c r="CH899" i="25"/>
  <c r="CH901" i="25"/>
  <c r="CH903" i="25"/>
  <c r="CH905" i="25"/>
  <c r="CH907" i="25"/>
  <c r="CH909" i="25"/>
  <c r="CH911" i="25"/>
  <c r="CH913" i="25"/>
  <c r="CH915" i="25"/>
  <c r="CH917" i="25"/>
  <c r="CH920" i="25"/>
  <c r="CH929" i="25"/>
  <c r="CH931" i="25"/>
  <c r="CH933" i="25"/>
  <c r="CH935" i="25"/>
  <c r="CH937" i="25"/>
  <c r="CH939" i="25"/>
  <c r="CH941" i="25"/>
  <c r="CH943" i="25"/>
  <c r="CH946" i="25"/>
  <c r="CH946" i="23"/>
  <c r="CH948" i="25"/>
  <c r="CH948" i="23"/>
  <c r="CH950" i="25"/>
  <c r="CH950" i="23"/>
  <c r="CH952" i="25"/>
  <c r="CH952" i="23"/>
  <c r="CH954" i="25"/>
  <c r="CH954" i="23"/>
  <c r="CH956" i="25"/>
  <c r="CH956" i="23"/>
  <c r="CH958" i="25"/>
  <c r="CH958" i="23"/>
  <c r="CH960" i="25"/>
  <c r="CH960" i="23"/>
  <c r="CH970" i="25"/>
  <c r="CH970" i="23"/>
  <c r="CH972" i="25"/>
  <c r="CH972" i="23"/>
  <c r="CH974" i="25"/>
  <c r="CH974" i="23"/>
  <c r="CH976" i="25"/>
  <c r="CH976" i="23"/>
  <c r="CH978" i="25"/>
  <c r="CH978" i="23"/>
  <c r="CH980" i="25"/>
  <c r="CH980" i="23"/>
  <c r="CH982" i="25"/>
  <c r="CH982" i="23"/>
  <c r="CH984" i="25"/>
  <c r="CH984" i="23"/>
  <c r="CH986" i="25"/>
  <c r="CH986" i="23"/>
  <c r="CH988" i="25"/>
  <c r="CH988" i="23"/>
  <c r="CH990" i="25"/>
  <c r="CH990" i="23"/>
  <c r="CH992" i="25"/>
  <c r="CH992" i="23"/>
  <c r="CH994" i="25"/>
  <c r="CH994" i="23"/>
  <c r="CH996" i="25"/>
  <c r="CH996" i="23"/>
  <c r="CH998" i="25"/>
  <c r="CH998" i="23"/>
  <c r="CH1000" i="25"/>
  <c r="CH1000" i="23"/>
  <c r="CH1002" i="25"/>
  <c r="CH1002" i="23"/>
  <c r="CH1011" i="25"/>
  <c r="CH1011" i="23"/>
  <c r="CH1013" i="25"/>
  <c r="CH1013" i="23"/>
  <c r="CH1015" i="25"/>
  <c r="CH1015" i="23"/>
  <c r="CH1017" i="25"/>
  <c r="CH1017" i="23"/>
  <c r="CH1019" i="25"/>
  <c r="CH1019" i="23"/>
  <c r="CH1021" i="25"/>
  <c r="CH1021" i="23"/>
  <c r="CH1023" i="25"/>
  <c r="CH1023" i="23"/>
  <c r="CH1025" i="25"/>
  <c r="CH1025" i="23"/>
  <c r="CH1027" i="25"/>
  <c r="CH1027" i="23"/>
  <c r="CH1029" i="25"/>
  <c r="CH1029" i="23"/>
  <c r="CH1031" i="25"/>
  <c r="CH1031" i="23"/>
  <c r="CH1033" i="25"/>
  <c r="CH1033" i="23"/>
  <c r="CH1035" i="25"/>
  <c r="CH1035" i="23"/>
  <c r="CH1037" i="25"/>
  <c r="CH1037" i="23"/>
  <c r="CH1039" i="25"/>
  <c r="CH1039" i="23"/>
  <c r="CH1041" i="25"/>
  <c r="CH1041" i="23"/>
  <c r="CH1043" i="25"/>
  <c r="CH1043" i="23"/>
  <c r="BZ1044" i="23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Y1044" i="25" l="1"/>
  <c r="BY1043" i="25"/>
  <c r="BY1042" i="25"/>
  <c r="BY1041" i="25"/>
  <c r="BY1040" i="25"/>
  <c r="BY1039" i="25"/>
  <c r="BY1038" i="25"/>
  <c r="BY1037" i="25"/>
  <c r="BY1036" i="25"/>
  <c r="BY1035" i="25"/>
  <c r="BY1034" i="25"/>
  <c r="BY1033" i="25"/>
  <c r="BY1032" i="25"/>
  <c r="BY1031" i="25"/>
  <c r="BY1030" i="25"/>
  <c r="BY1029" i="25"/>
  <c r="BY1028" i="25"/>
  <c r="BY1027" i="25"/>
  <c r="BY1026" i="25"/>
  <c r="BY1025" i="25"/>
  <c r="BY1024" i="25"/>
  <c r="BY1023" i="25"/>
  <c r="BY1022" i="25"/>
  <c r="BY1021" i="25"/>
  <c r="BY1020" i="25"/>
  <c r="BY1019" i="25"/>
  <c r="BY1018" i="25"/>
  <c r="BY1017" i="25"/>
  <c r="BY1016" i="25"/>
  <c r="BY1015" i="25"/>
  <c r="BY1014" i="25"/>
  <c r="BY1013" i="25"/>
  <c r="BY1012" i="25"/>
  <c r="BY1011" i="25"/>
  <c r="BY1003" i="25"/>
  <c r="BY1002" i="25"/>
  <c r="BY1001" i="25"/>
  <c r="BY1000" i="25"/>
  <c r="BY999" i="25"/>
  <c r="BY998" i="25"/>
  <c r="BY997" i="25"/>
  <c r="BY996" i="25"/>
  <c r="BY995" i="25"/>
  <c r="BY994" i="25"/>
  <c r="BY993" i="25"/>
  <c r="BY992" i="25"/>
  <c r="BY991" i="25"/>
  <c r="BY990" i="25"/>
  <c r="BY989" i="25"/>
  <c r="BY988" i="25"/>
  <c r="BY987" i="25"/>
  <c r="BY986" i="25"/>
  <c r="BY985" i="25"/>
  <c r="BY984" i="25"/>
  <c r="BY983" i="25"/>
  <c r="BY982" i="25"/>
  <c r="BY981" i="25"/>
  <c r="BY980" i="25"/>
  <c r="BY979" i="25"/>
  <c r="BY978" i="25"/>
  <c r="BY977" i="25"/>
  <c r="BY976" i="25"/>
  <c r="BY975" i="25"/>
  <c r="BY974" i="25"/>
  <c r="BY973" i="25"/>
  <c r="BY972" i="25"/>
  <c r="BY971" i="25"/>
  <c r="BY970" i="25"/>
  <c r="BY961" i="25"/>
  <c r="BY960" i="25"/>
  <c r="BY959" i="25"/>
  <c r="BY958" i="25"/>
  <c r="BY957" i="25"/>
  <c r="BY956" i="25"/>
  <c r="BY955" i="25"/>
  <c r="BY954" i="25"/>
  <c r="BY953" i="25"/>
  <c r="BY952" i="25"/>
  <c r="BY951" i="25"/>
  <c r="BY950" i="25"/>
  <c r="BY949" i="25"/>
  <c r="BY948" i="25"/>
  <c r="BY947" i="25"/>
  <c r="BY946" i="25"/>
  <c r="BY945" i="25"/>
  <c r="BY944" i="25"/>
  <c r="BY943" i="25"/>
  <c r="BY942" i="25"/>
  <c r="BY941" i="25"/>
  <c r="BY940" i="25"/>
  <c r="BY939" i="25"/>
  <c r="BY938" i="25"/>
  <c r="BY937" i="25"/>
  <c r="BY936" i="25"/>
  <c r="BY935" i="25"/>
  <c r="BY934" i="25"/>
  <c r="BY933" i="25"/>
  <c r="BY932" i="25"/>
  <c r="BY931" i="25"/>
  <c r="BY930" i="25"/>
  <c r="BY929" i="25"/>
  <c r="BY928" i="25"/>
  <c r="BY920" i="25"/>
  <c r="BY919" i="25"/>
  <c r="CB918" i="25"/>
  <c r="BY918" i="25"/>
  <c r="BY917" i="25"/>
  <c r="BY916" i="25"/>
  <c r="BY915" i="25"/>
  <c r="BY914" i="25"/>
  <c r="BY913" i="25"/>
  <c r="BY912" i="25"/>
  <c r="BY911" i="25"/>
  <c r="BY910" i="25"/>
  <c r="BY909" i="25"/>
  <c r="BY908" i="25"/>
  <c r="BY907" i="25"/>
  <c r="BY906" i="25"/>
  <c r="BY905" i="25"/>
  <c r="BY904" i="25"/>
  <c r="BY903" i="25"/>
  <c r="BY902" i="25"/>
  <c r="BY901" i="25"/>
  <c r="BY900" i="25"/>
  <c r="BY899" i="25"/>
  <c r="BY898" i="25"/>
  <c r="BY897" i="25"/>
  <c r="BY896" i="25"/>
  <c r="BY895" i="25"/>
  <c r="BY894" i="25"/>
  <c r="BY893" i="25"/>
  <c r="BY892" i="25"/>
  <c r="BY891" i="25"/>
  <c r="BY890" i="25"/>
  <c r="BY889" i="25"/>
  <c r="BY888" i="25"/>
  <c r="CB887" i="25"/>
  <c r="BY887" i="25"/>
  <c r="BY878" i="25"/>
  <c r="BY877" i="25"/>
  <c r="CB876" i="25"/>
  <c r="BY876" i="25"/>
  <c r="BY875" i="25"/>
  <c r="BY874" i="25"/>
  <c r="BY873" i="25"/>
  <c r="BY872" i="25"/>
  <c r="BY871" i="25"/>
  <c r="BY870" i="25"/>
  <c r="BY869" i="25"/>
  <c r="BY868" i="25"/>
  <c r="BY867" i="25"/>
  <c r="BY866" i="25"/>
  <c r="BY865" i="25"/>
  <c r="BY864" i="25"/>
  <c r="BY863" i="25"/>
  <c r="BY862" i="25"/>
  <c r="BY861" i="25"/>
  <c r="BY860" i="25"/>
  <c r="BY859" i="25"/>
  <c r="BY858" i="25"/>
  <c r="BY857" i="25"/>
  <c r="BY856" i="25"/>
  <c r="BY855" i="25"/>
  <c r="BY854" i="25"/>
  <c r="BY853" i="25"/>
  <c r="BY852" i="25"/>
  <c r="BY851" i="25"/>
  <c r="BY850" i="25"/>
  <c r="BY849" i="25"/>
  <c r="BY848" i="25"/>
  <c r="BY847" i="25"/>
  <c r="BY846" i="25"/>
  <c r="BY845" i="25"/>
  <c r="BY836" i="25"/>
  <c r="BY835" i="25"/>
  <c r="CB834" i="25"/>
  <c r="BY834" i="25"/>
  <c r="BY833" i="25"/>
  <c r="BY832" i="25"/>
  <c r="BY831" i="25"/>
  <c r="BY830" i="25"/>
  <c r="BY829" i="25"/>
  <c r="BY828" i="25"/>
  <c r="BY827" i="25"/>
  <c r="BY826" i="25"/>
  <c r="BY825" i="25"/>
  <c r="BY824" i="25"/>
  <c r="BY823" i="25"/>
  <c r="BY822" i="25"/>
  <c r="BY821" i="25"/>
  <c r="BY820" i="25"/>
  <c r="BY819" i="25"/>
  <c r="BY818" i="25"/>
  <c r="BY817" i="25"/>
  <c r="BY816" i="25"/>
  <c r="BY815" i="25"/>
  <c r="BY814" i="25"/>
  <c r="BY813" i="25"/>
  <c r="BY812" i="25"/>
  <c r="BY811" i="25"/>
  <c r="BY810" i="25"/>
  <c r="BY809" i="25"/>
  <c r="BY808" i="25"/>
  <c r="BY807" i="25"/>
  <c r="BY806" i="25"/>
  <c r="BY805" i="25"/>
  <c r="BY804" i="25"/>
  <c r="BY803" i="25"/>
  <c r="BY795" i="25"/>
  <c r="BY794" i="25"/>
  <c r="CB793" i="25"/>
  <c r="BY793" i="25"/>
  <c r="BY792" i="25"/>
  <c r="BY791" i="25"/>
  <c r="BY790" i="25"/>
  <c r="BY789" i="25"/>
  <c r="BY788" i="25"/>
  <c r="BY787" i="25"/>
  <c r="BY786" i="25"/>
  <c r="BY785" i="25"/>
  <c r="BY784" i="25"/>
  <c r="BY783" i="25"/>
  <c r="BY782" i="25"/>
  <c r="BY781" i="25"/>
  <c r="BY780" i="25"/>
  <c r="BY779" i="25"/>
  <c r="BY778" i="25"/>
  <c r="BY777" i="25"/>
  <c r="BY776" i="25"/>
  <c r="BY775" i="25"/>
  <c r="BY774" i="25"/>
  <c r="BY773" i="25"/>
  <c r="BY772" i="25"/>
  <c r="BY771" i="25"/>
  <c r="BY770" i="25"/>
  <c r="BY769" i="25"/>
  <c r="BY768" i="25"/>
  <c r="BY767" i="25"/>
  <c r="BY766" i="25"/>
  <c r="BY765" i="25"/>
  <c r="BY764" i="25"/>
  <c r="BY763" i="25"/>
  <c r="BY762" i="25"/>
  <c r="BY754" i="25"/>
  <c r="BY753" i="25"/>
  <c r="CB752" i="25"/>
  <c r="BY752" i="25"/>
  <c r="BY751" i="25"/>
  <c r="BY750" i="25"/>
  <c r="BY749" i="25"/>
  <c r="BY748" i="25"/>
  <c r="BY747" i="25"/>
  <c r="BY746" i="25"/>
  <c r="BY745" i="25"/>
  <c r="BY744" i="25"/>
  <c r="BY743" i="25"/>
  <c r="BY742" i="25"/>
  <c r="BY741" i="25"/>
  <c r="BY740" i="25"/>
  <c r="BY739" i="25"/>
  <c r="BY738" i="25"/>
  <c r="BY737" i="25"/>
  <c r="BY736" i="25"/>
  <c r="BY735" i="25"/>
  <c r="BY734" i="25"/>
  <c r="BY733" i="25"/>
  <c r="BY732" i="25"/>
  <c r="BY731" i="25"/>
  <c r="BY730" i="25"/>
  <c r="BY729" i="25"/>
  <c r="BY728" i="25"/>
  <c r="BY727" i="25"/>
  <c r="BY726" i="25"/>
  <c r="BY725" i="25"/>
  <c r="BY724" i="25"/>
  <c r="BY723" i="25"/>
  <c r="BY722" i="25"/>
  <c r="BY721" i="25"/>
  <c r="BY713" i="25"/>
  <c r="BY712" i="25"/>
  <c r="CB711" i="25"/>
  <c r="BY711" i="25"/>
  <c r="BY710" i="25"/>
  <c r="BY709" i="25"/>
  <c r="BY708" i="25"/>
  <c r="BY707" i="25"/>
  <c r="BY706" i="25"/>
  <c r="BY705" i="25"/>
  <c r="BY704" i="25"/>
  <c r="BY703" i="25"/>
  <c r="BY702" i="25"/>
  <c r="BY701" i="25"/>
  <c r="BY700" i="25"/>
  <c r="BY699" i="25"/>
  <c r="BY698" i="25"/>
  <c r="BY697" i="25"/>
  <c r="BY696" i="25"/>
  <c r="BY695" i="25"/>
  <c r="BY694" i="25"/>
  <c r="BY693" i="25"/>
  <c r="BY692" i="25"/>
  <c r="BY691" i="25"/>
  <c r="BY690" i="25"/>
  <c r="BY689" i="25"/>
  <c r="BY688" i="25"/>
  <c r="BY687" i="25"/>
  <c r="BY686" i="25"/>
  <c r="BY685" i="25"/>
  <c r="BY684" i="25"/>
  <c r="BY683" i="25"/>
  <c r="BY682" i="25"/>
  <c r="BY681" i="25"/>
  <c r="BY680" i="25"/>
  <c r="BY671" i="25"/>
  <c r="BY670" i="25"/>
  <c r="CB669" i="25"/>
  <c r="BY669" i="25"/>
  <c r="BY668" i="25"/>
  <c r="BY667" i="25"/>
  <c r="BY666" i="25"/>
  <c r="BY665" i="25"/>
  <c r="BY664" i="25"/>
  <c r="BY663" i="25"/>
  <c r="BY662" i="25"/>
  <c r="BY661" i="25"/>
  <c r="BY660" i="25"/>
  <c r="BY659" i="25"/>
  <c r="BY658" i="25"/>
  <c r="BY657" i="25"/>
  <c r="BY656" i="25"/>
  <c r="BY655" i="25"/>
  <c r="BY654" i="25"/>
  <c r="BY653" i="25"/>
  <c r="BY652" i="25"/>
  <c r="BY651" i="25"/>
  <c r="BY650" i="25"/>
  <c r="BY649" i="25"/>
  <c r="BY648" i="25"/>
  <c r="BY647" i="25"/>
  <c r="BY646" i="25"/>
  <c r="BY645" i="25"/>
  <c r="BY644" i="25"/>
  <c r="BY643" i="25"/>
  <c r="BY642" i="25"/>
  <c r="BY641" i="25"/>
  <c r="BY640" i="25"/>
  <c r="BY639" i="25"/>
  <c r="BY638" i="25"/>
  <c r="BY630" i="25"/>
  <c r="BY629" i="25"/>
  <c r="CB628" i="25"/>
  <c r="BY628" i="25"/>
  <c r="BY627" i="25"/>
  <c r="BY626" i="25"/>
  <c r="BY625" i="25"/>
  <c r="BY624" i="25"/>
  <c r="BY623" i="25"/>
  <c r="BY622" i="25"/>
  <c r="BY621" i="25"/>
  <c r="BY620" i="25"/>
  <c r="BY619" i="25"/>
  <c r="BY618" i="25"/>
  <c r="BY617" i="25"/>
  <c r="BY616" i="25"/>
  <c r="BY615" i="25"/>
  <c r="BY614" i="25"/>
  <c r="BY613" i="25"/>
  <c r="BY612" i="25"/>
  <c r="BY611" i="25"/>
  <c r="BY610" i="25"/>
  <c r="BY609" i="25"/>
  <c r="BY608" i="25"/>
  <c r="BY607" i="25"/>
  <c r="BY606" i="25"/>
  <c r="BY605" i="25"/>
  <c r="BY604" i="25"/>
  <c r="BY603" i="25"/>
  <c r="BY602" i="25"/>
  <c r="BY601" i="25"/>
  <c r="BY600" i="25"/>
  <c r="BY599" i="25"/>
  <c r="BY598" i="25"/>
  <c r="BY597" i="25"/>
  <c r="BY588" i="25"/>
  <c r="BY587" i="25"/>
  <c r="CB586" i="25"/>
  <c r="BY586" i="25"/>
  <c r="BY585" i="25"/>
  <c r="BY584" i="25"/>
  <c r="BY583" i="25"/>
  <c r="BY582" i="25"/>
  <c r="BY581" i="25"/>
  <c r="BY580" i="25"/>
  <c r="BY579" i="25"/>
  <c r="BY578" i="25"/>
  <c r="BY577" i="25"/>
  <c r="BY576" i="25"/>
  <c r="BY575" i="25"/>
  <c r="BY574" i="25"/>
  <c r="BY573" i="25"/>
  <c r="BY572" i="25"/>
  <c r="BY571" i="25"/>
  <c r="BY570" i="25"/>
  <c r="BY569" i="25"/>
  <c r="BY568" i="25"/>
  <c r="BY567" i="25"/>
  <c r="BY566" i="25"/>
  <c r="BY565" i="25"/>
  <c r="BY564" i="25"/>
  <c r="BY563" i="25"/>
  <c r="BY562" i="25"/>
  <c r="BY561" i="25"/>
  <c r="BY560" i="25"/>
  <c r="BY559" i="25"/>
  <c r="BY558" i="25"/>
  <c r="BY557" i="25"/>
  <c r="BY556" i="25"/>
  <c r="BY555" i="25"/>
  <c r="BY547" i="25"/>
  <c r="BY546" i="25"/>
  <c r="CB545" i="25"/>
  <c r="BY545" i="25"/>
  <c r="BY544" i="25"/>
  <c r="BY543" i="25"/>
  <c r="BY542" i="25"/>
  <c r="BY541" i="25"/>
  <c r="BY540" i="25"/>
  <c r="BY539" i="25"/>
  <c r="BY538" i="25"/>
  <c r="BY537" i="25"/>
  <c r="BY536" i="25"/>
  <c r="BY535" i="25"/>
  <c r="BY534" i="25"/>
  <c r="BY533" i="25"/>
  <c r="BY532" i="25"/>
  <c r="BY531" i="25"/>
  <c r="BY530" i="25"/>
  <c r="BY529" i="25"/>
  <c r="BY528" i="25"/>
  <c r="BY527" i="25"/>
  <c r="BY526" i="25"/>
  <c r="BY525" i="25"/>
  <c r="BY524" i="25"/>
  <c r="BY523" i="25"/>
  <c r="BY522" i="25"/>
  <c r="BY521" i="25"/>
  <c r="BY520" i="25"/>
  <c r="BY519" i="25"/>
  <c r="BY518" i="25"/>
  <c r="BY517" i="25"/>
  <c r="BY516" i="25"/>
  <c r="BY515" i="25"/>
  <c r="BY514" i="25"/>
  <c r="BY506" i="25"/>
  <c r="BY505" i="25"/>
  <c r="CB504" i="25"/>
  <c r="BY504" i="25"/>
  <c r="BY503" i="25"/>
  <c r="BY502" i="25"/>
  <c r="BY501" i="25"/>
  <c r="BY500" i="25"/>
  <c r="BY499" i="25"/>
  <c r="BY498" i="25"/>
  <c r="BY497" i="25"/>
  <c r="BY496" i="25"/>
  <c r="BY495" i="25"/>
  <c r="BY494" i="25"/>
  <c r="BY493" i="25"/>
  <c r="BY492" i="25"/>
  <c r="BY491" i="25"/>
  <c r="BY490" i="25"/>
  <c r="BY489" i="25"/>
  <c r="BY488" i="25"/>
  <c r="BY487" i="25"/>
  <c r="BY486" i="25"/>
  <c r="BY485" i="25"/>
  <c r="BY484" i="25"/>
  <c r="BY483" i="25"/>
  <c r="BY482" i="25"/>
  <c r="BY481" i="25"/>
  <c r="BY480" i="25"/>
  <c r="BY479" i="25"/>
  <c r="BY478" i="25"/>
  <c r="BY477" i="25"/>
  <c r="CB476" i="25"/>
  <c r="BY476" i="25"/>
  <c r="BY475" i="25"/>
  <c r="BY474" i="25"/>
  <c r="BY473" i="25"/>
  <c r="BY464" i="25"/>
  <c r="BY463" i="25"/>
  <c r="CB462" i="25"/>
  <c r="BY462" i="25"/>
  <c r="BY461" i="25"/>
  <c r="BY460" i="25"/>
  <c r="BY459" i="25"/>
  <c r="BY458" i="25"/>
  <c r="BY457" i="25"/>
  <c r="BY456" i="25"/>
  <c r="BY455" i="25"/>
  <c r="BY454" i="25"/>
  <c r="BY453" i="25"/>
  <c r="BY452" i="25"/>
  <c r="BY451" i="25"/>
  <c r="BY450" i="25"/>
  <c r="BY449" i="25"/>
  <c r="BY448" i="25"/>
  <c r="BY447" i="25"/>
  <c r="BY446" i="25"/>
  <c r="BY445" i="25"/>
  <c r="BY444" i="25"/>
  <c r="BY443" i="25"/>
  <c r="BY442" i="25"/>
  <c r="BY441" i="25"/>
  <c r="BY440" i="25"/>
  <c r="BY439" i="25"/>
  <c r="BY438" i="25"/>
  <c r="BY437" i="25"/>
  <c r="BY436" i="25"/>
  <c r="BY435" i="25"/>
  <c r="CB434" i="25"/>
  <c r="BY434" i="25"/>
  <c r="BY433" i="25"/>
  <c r="BY432" i="25"/>
  <c r="BY431" i="25"/>
  <c r="BY422" i="25"/>
  <c r="BY421" i="25"/>
  <c r="CB420" i="25"/>
  <c r="BY420" i="25"/>
  <c r="BY419" i="25"/>
  <c r="BY418" i="25"/>
  <c r="BY417" i="25"/>
  <c r="BY416" i="25"/>
  <c r="BY415" i="25"/>
  <c r="BY414" i="25"/>
  <c r="BY413" i="25"/>
  <c r="BY412" i="25"/>
  <c r="BY411" i="25"/>
  <c r="BY410" i="25"/>
  <c r="BY409" i="25"/>
  <c r="BY408" i="25"/>
  <c r="BY407" i="25"/>
  <c r="BY406" i="25"/>
  <c r="BY405" i="25"/>
  <c r="BY404" i="25"/>
  <c r="BY403" i="25"/>
  <c r="BY402" i="25"/>
  <c r="BY401" i="25"/>
  <c r="BY400" i="25"/>
  <c r="BY399" i="25"/>
  <c r="BY398" i="25"/>
  <c r="BY397" i="25"/>
  <c r="BY396" i="25"/>
  <c r="BY395" i="25"/>
  <c r="BY394" i="25"/>
  <c r="BY393" i="25"/>
  <c r="CB392" i="25"/>
  <c r="BY392" i="25"/>
  <c r="BY391" i="25"/>
  <c r="BY390" i="25"/>
  <c r="BY389" i="25"/>
  <c r="BY380" i="25"/>
  <c r="BY379" i="25"/>
  <c r="CB378" i="25"/>
  <c r="BY378" i="25"/>
  <c r="BY377" i="25"/>
  <c r="BY376" i="25"/>
  <c r="BY375" i="25"/>
  <c r="BY374" i="25"/>
  <c r="BY373" i="25"/>
  <c r="BY372" i="25"/>
  <c r="BY371" i="25"/>
  <c r="BY370" i="25"/>
  <c r="BY369" i="25"/>
  <c r="BY368" i="25"/>
  <c r="BY367" i="25"/>
  <c r="BY366" i="25"/>
  <c r="BY365" i="25"/>
  <c r="BY364" i="25"/>
  <c r="BY363" i="25"/>
  <c r="BY362" i="25"/>
  <c r="BY361" i="25"/>
  <c r="BY360" i="25"/>
  <c r="BY359" i="25"/>
  <c r="BY358" i="25"/>
  <c r="BY357" i="25"/>
  <c r="BY356" i="25"/>
  <c r="BY355" i="25"/>
  <c r="BY354" i="25"/>
  <c r="BY353" i="25"/>
  <c r="BY352" i="25"/>
  <c r="BY351" i="25"/>
  <c r="CB350" i="25"/>
  <c r="BY350" i="25"/>
  <c r="BY349" i="25"/>
  <c r="BY348" i="25"/>
  <c r="BY347" i="25"/>
  <c r="BY339" i="25"/>
  <c r="BY338" i="25"/>
  <c r="CB337" i="25"/>
  <c r="BY337" i="25"/>
  <c r="BY336" i="25"/>
  <c r="BY335" i="25"/>
  <c r="BY334" i="25"/>
  <c r="BY333" i="25"/>
  <c r="BY332" i="25"/>
  <c r="BY331" i="25"/>
  <c r="BY330" i="25"/>
  <c r="BY329" i="25"/>
  <c r="BY328" i="25"/>
  <c r="BY327" i="25"/>
  <c r="BY326" i="25"/>
  <c r="BY325" i="25"/>
  <c r="BY324" i="25"/>
  <c r="BY323" i="25"/>
  <c r="BY322" i="25"/>
  <c r="BY321" i="25"/>
  <c r="BY320" i="25"/>
  <c r="BY319" i="25"/>
  <c r="BY318" i="25"/>
  <c r="BY317" i="25"/>
  <c r="BY316" i="25"/>
  <c r="BY315" i="25"/>
  <c r="BY314" i="25"/>
  <c r="BY313" i="25"/>
  <c r="BY312" i="25"/>
  <c r="BY311" i="25"/>
  <c r="BY310" i="25"/>
  <c r="CB309" i="25"/>
  <c r="BY309" i="25"/>
  <c r="BY308" i="25"/>
  <c r="BY307" i="25"/>
  <c r="BY306" i="25"/>
  <c r="BY297" i="25"/>
  <c r="BY296" i="25"/>
  <c r="CB295" i="25"/>
  <c r="BY295" i="25"/>
  <c r="BY294" i="25"/>
  <c r="BY293" i="25"/>
  <c r="BY292" i="25"/>
  <c r="BY291" i="25"/>
  <c r="BY290" i="25"/>
  <c r="BY289" i="25"/>
  <c r="BY288" i="25"/>
  <c r="BY287" i="25"/>
  <c r="BY286" i="25"/>
  <c r="BY285" i="25"/>
  <c r="BY284" i="25"/>
  <c r="BY283" i="25"/>
  <c r="BY282" i="25"/>
  <c r="BY281" i="25"/>
  <c r="BY280" i="25"/>
  <c r="BY279" i="25"/>
  <c r="BY278" i="25"/>
  <c r="BY277" i="25"/>
  <c r="BY276" i="25"/>
  <c r="BY275" i="25"/>
  <c r="BY274" i="25"/>
  <c r="BY273" i="25"/>
  <c r="BY272" i="25"/>
  <c r="BY271" i="25"/>
  <c r="BY270" i="25"/>
  <c r="BY269" i="25"/>
  <c r="BY268" i="25"/>
  <c r="CB267" i="25"/>
  <c r="BY267" i="25"/>
  <c r="BY266" i="25"/>
  <c r="BY265" i="25"/>
  <c r="BY264" i="25"/>
  <c r="BY256" i="25"/>
  <c r="BY255" i="25"/>
  <c r="BY254" i="25"/>
  <c r="BY253" i="25"/>
  <c r="BY252" i="25"/>
  <c r="BY251" i="25"/>
  <c r="BY250" i="25"/>
  <c r="BY249" i="25"/>
  <c r="BY248" i="25"/>
  <c r="BY247" i="25"/>
  <c r="BY246" i="25"/>
  <c r="BY245" i="25"/>
  <c r="BY244" i="25"/>
  <c r="BY243" i="25"/>
  <c r="BY242" i="25"/>
  <c r="BY241" i="25"/>
  <c r="BY240" i="25"/>
  <c r="BY239" i="25"/>
  <c r="BY238" i="25"/>
  <c r="BY237" i="25"/>
  <c r="BY236" i="25"/>
  <c r="BY235" i="25"/>
  <c r="BY234" i="25"/>
  <c r="BY233" i="25"/>
  <c r="BY232" i="25"/>
  <c r="BY231" i="25"/>
  <c r="BY230" i="25"/>
  <c r="BY229" i="25"/>
  <c r="BY228" i="25"/>
  <c r="BY227" i="25"/>
  <c r="BY226" i="25"/>
  <c r="BY225" i="25"/>
  <c r="BY224" i="25"/>
  <c r="BY223" i="25"/>
  <c r="BY215" i="25"/>
  <c r="BY214" i="25"/>
  <c r="CB213" i="25"/>
  <c r="BY213" i="25"/>
  <c r="BY212" i="25"/>
  <c r="BY211" i="25"/>
  <c r="BY210" i="25"/>
  <c r="BY209" i="25"/>
  <c r="BY208" i="25"/>
  <c r="BY207" i="25"/>
  <c r="BY206" i="25"/>
  <c r="BY205" i="25"/>
  <c r="BY204" i="25"/>
  <c r="BY203" i="25"/>
  <c r="BY202" i="25"/>
  <c r="BY201" i="25"/>
  <c r="BY200" i="25"/>
  <c r="BY199" i="25"/>
  <c r="BY198" i="25"/>
  <c r="BY197" i="25"/>
  <c r="BY196" i="25"/>
  <c r="BY195" i="25"/>
  <c r="BY194" i="25"/>
  <c r="BY193" i="25"/>
  <c r="BY192" i="25"/>
  <c r="BY191" i="25"/>
  <c r="BY190" i="25"/>
  <c r="BY189" i="25"/>
  <c r="BY188" i="25"/>
  <c r="BY187" i="25"/>
  <c r="BY186" i="25"/>
  <c r="BY185" i="25"/>
  <c r="BY184" i="25"/>
  <c r="BY183" i="25"/>
  <c r="BY182" i="25"/>
  <c r="BY173" i="25"/>
  <c r="BY172" i="25"/>
  <c r="CB171" i="25"/>
  <c r="BY171" i="25"/>
  <c r="BY170" i="25"/>
  <c r="BY169" i="25"/>
  <c r="BY168" i="25"/>
  <c r="BY167" i="25"/>
  <c r="BY166" i="25"/>
  <c r="BY165" i="25"/>
  <c r="BY164" i="25"/>
  <c r="BY163" i="25"/>
  <c r="BY162" i="25"/>
  <c r="BY161" i="25"/>
  <c r="BY160" i="25"/>
  <c r="BY159" i="25"/>
  <c r="BY158" i="25"/>
  <c r="BY157" i="25"/>
  <c r="BY156" i="25"/>
  <c r="BY155" i="25"/>
  <c r="BY154" i="25"/>
  <c r="BY153" i="25"/>
  <c r="BY152" i="25"/>
  <c r="BY151" i="25"/>
  <c r="BY150" i="25"/>
  <c r="BY149" i="25"/>
  <c r="BY148" i="25"/>
  <c r="BY147" i="25"/>
  <c r="BY146" i="25"/>
  <c r="BY145" i="25"/>
  <c r="BY144" i="25"/>
  <c r="BY143" i="25"/>
  <c r="BY142" i="25"/>
  <c r="BY141" i="25"/>
  <c r="BY140" i="25"/>
  <c r="BY132" i="25"/>
  <c r="BY131" i="25"/>
  <c r="CB130" i="25"/>
  <c r="BY130" i="25"/>
  <c r="BY129" i="25"/>
  <c r="BY128" i="25"/>
  <c r="BY127" i="25"/>
  <c r="BY126" i="25"/>
  <c r="BY125" i="25"/>
  <c r="BY124" i="25"/>
  <c r="BY123" i="25"/>
  <c r="BY122" i="25"/>
  <c r="BY121" i="25"/>
  <c r="BY120" i="25"/>
  <c r="BY119" i="25"/>
  <c r="BY118" i="25"/>
  <c r="BY117" i="25"/>
  <c r="BY116" i="25"/>
  <c r="BY115" i="25"/>
  <c r="BY114" i="25"/>
  <c r="BY113" i="25"/>
  <c r="BY112" i="25"/>
  <c r="BY111" i="25"/>
  <c r="BY110" i="25"/>
  <c r="BY109" i="25"/>
  <c r="BY108" i="25"/>
  <c r="BY107" i="25"/>
  <c r="BY106" i="25"/>
  <c r="BY105" i="25"/>
  <c r="BY104" i="25"/>
  <c r="BY103" i="25"/>
  <c r="CB102" i="25"/>
  <c r="BY102" i="25"/>
  <c r="BY101" i="25"/>
  <c r="BY100" i="25"/>
  <c r="CB99" i="25"/>
  <c r="BY99" i="25"/>
  <c r="BY90" i="25"/>
  <c r="BY89" i="25"/>
  <c r="CB88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Y70" i="25"/>
  <c r="BY69" i="25"/>
  <c r="BY68" i="25"/>
  <c r="BY67" i="25"/>
  <c r="BY66" i="25"/>
  <c r="BY65" i="25"/>
  <c r="BY64" i="25"/>
  <c r="BY63" i="25"/>
  <c r="BY62" i="25"/>
  <c r="BY61" i="25"/>
  <c r="CB60" i="25"/>
  <c r="BY60" i="25"/>
  <c r="BY59" i="25"/>
  <c r="BY58" i="25"/>
  <c r="CB57" i="25"/>
  <c r="BY57" i="25"/>
  <c r="BY46" i="25"/>
  <c r="BY45" i="25"/>
  <c r="CB44" i="25"/>
  <c r="BY44" i="25"/>
  <c r="BY43" i="25"/>
  <c r="BY42" i="25"/>
  <c r="BY41" i="25"/>
  <c r="BY40" i="25"/>
  <c r="BY39" i="25"/>
  <c r="BY38" i="25"/>
  <c r="BY37" i="25"/>
  <c r="BY36" i="25"/>
  <c r="BY35" i="25"/>
  <c r="BY34" i="25"/>
  <c r="BY33" i="25"/>
  <c r="BY32" i="25"/>
  <c r="BY31" i="25"/>
  <c r="BY30" i="25"/>
  <c r="BY29" i="25"/>
  <c r="BY28" i="25"/>
  <c r="BY27" i="25"/>
  <c r="BY26" i="25"/>
  <c r="BY25" i="25"/>
  <c r="BY24" i="25"/>
  <c r="BY23" i="25"/>
  <c r="BY22" i="25"/>
  <c r="BY21" i="25"/>
  <c r="BY20" i="25"/>
  <c r="BY19" i="25"/>
  <c r="BY18" i="25"/>
  <c r="BY17" i="25"/>
  <c r="CB16" i="25"/>
  <c r="BY16" i="25"/>
  <c r="BY15" i="25"/>
  <c r="CA14" i="25"/>
  <c r="BY14" i="25"/>
  <c r="CB13" i="25"/>
  <c r="CA13" i="25"/>
  <c r="BY13" i="25"/>
  <c r="CA1044" i="23"/>
  <c r="BY1044" i="23"/>
  <c r="CA1043" i="23"/>
  <c r="BY1043" i="23"/>
  <c r="CA1042" i="23"/>
  <c r="BY1042" i="23"/>
  <c r="CA1041" i="23"/>
  <c r="BY1041" i="23"/>
  <c r="CA1040" i="23"/>
  <c r="BY1040" i="23"/>
  <c r="CA1039" i="23"/>
  <c r="BY1039" i="23"/>
  <c r="CA1038" i="23"/>
  <c r="BY1038" i="23"/>
  <c r="CA1037" i="23"/>
  <c r="BY1037" i="23"/>
  <c r="CA1036" i="23"/>
  <c r="BY1036" i="23"/>
  <c r="CA1035" i="23"/>
  <c r="BY1035" i="23"/>
  <c r="CA1034" i="23"/>
  <c r="BY1034" i="23"/>
  <c r="CA1033" i="23"/>
  <c r="BY1033" i="23"/>
  <c r="CA1032" i="23"/>
  <c r="BY1032" i="23"/>
  <c r="CA1031" i="23"/>
  <c r="BY1031" i="23"/>
  <c r="CA1030" i="23"/>
  <c r="BY1030" i="23"/>
  <c r="CA1029" i="23"/>
  <c r="BY1029" i="23"/>
  <c r="CA1028" i="23"/>
  <c r="BY1028" i="23"/>
  <c r="CA1027" i="23"/>
  <c r="BY1027" i="23"/>
  <c r="CA1026" i="23"/>
  <c r="BY1026" i="23"/>
  <c r="CA1025" i="23"/>
  <c r="BY1025" i="23"/>
  <c r="CA1024" i="23"/>
  <c r="BY1024" i="23"/>
  <c r="CA1023" i="23"/>
  <c r="BY1023" i="23"/>
  <c r="CA1022" i="23"/>
  <c r="BY1022" i="23"/>
  <c r="CA1021" i="23"/>
  <c r="BY1021" i="23"/>
  <c r="CA1020" i="23"/>
  <c r="BY1020" i="23"/>
  <c r="CA1019" i="23"/>
  <c r="BY1019" i="23"/>
  <c r="CA1018" i="23"/>
  <c r="BY1018" i="23"/>
  <c r="CA1017" i="23"/>
  <c r="BY1017" i="23"/>
  <c r="CA1016" i="23"/>
  <c r="BY1016" i="23"/>
  <c r="CA1015" i="23"/>
  <c r="BY1015" i="23"/>
  <c r="CA1014" i="23"/>
  <c r="BY1014" i="23"/>
  <c r="CA1013" i="23"/>
  <c r="BY1013" i="23"/>
  <c r="CA1012" i="23"/>
  <c r="BY1012" i="23"/>
  <c r="CA1011" i="23"/>
  <c r="BY1011" i="23"/>
  <c r="CA1003" i="23"/>
  <c r="BY1003" i="23"/>
  <c r="CA1002" i="23"/>
  <c r="BY1002" i="23"/>
  <c r="CA1001" i="23"/>
  <c r="BY1001" i="23"/>
  <c r="CA1000" i="23"/>
  <c r="BY1000" i="23"/>
  <c r="CA999" i="23"/>
  <c r="BY999" i="23"/>
  <c r="CA998" i="23"/>
  <c r="BY998" i="23"/>
  <c r="CA997" i="23"/>
  <c r="BY997" i="23"/>
  <c r="CA996" i="23"/>
  <c r="BY996" i="23"/>
  <c r="CA995" i="23"/>
  <c r="BY995" i="23"/>
  <c r="CA994" i="23"/>
  <c r="BY994" i="23"/>
  <c r="CA993" i="23"/>
  <c r="BY993" i="23"/>
  <c r="CA992" i="23"/>
  <c r="BY992" i="23"/>
  <c r="CA991" i="23"/>
  <c r="BY991" i="23"/>
  <c r="CA990" i="23"/>
  <c r="BY990" i="23"/>
  <c r="CA989" i="23"/>
  <c r="BY989" i="23"/>
  <c r="CA988" i="23"/>
  <c r="BY988" i="23"/>
  <c r="CA987" i="23"/>
  <c r="BY987" i="23"/>
  <c r="CA986" i="23"/>
  <c r="BY986" i="23"/>
  <c r="CA985" i="23"/>
  <c r="BY985" i="23"/>
  <c r="CA984" i="23"/>
  <c r="BY984" i="23"/>
  <c r="CA983" i="23"/>
  <c r="BY983" i="23"/>
  <c r="CA982" i="23"/>
  <c r="BY982" i="23"/>
  <c r="CA981" i="23"/>
  <c r="BY981" i="23"/>
  <c r="CA980" i="23"/>
  <c r="BY980" i="23"/>
  <c r="CA979" i="23"/>
  <c r="BY979" i="23"/>
  <c r="CA978" i="23"/>
  <c r="BY978" i="23"/>
  <c r="CA977" i="23"/>
  <c r="BY977" i="23"/>
  <c r="CA976" i="23"/>
  <c r="BY976" i="23"/>
  <c r="CA975" i="23"/>
  <c r="BY975" i="23"/>
  <c r="CA974" i="23"/>
  <c r="BY974" i="23"/>
  <c r="CA973" i="23"/>
  <c r="BY973" i="23"/>
  <c r="CA972" i="23"/>
  <c r="BY972" i="23"/>
  <c r="CA971" i="23"/>
  <c r="BY971" i="23"/>
  <c r="CA970" i="23"/>
  <c r="BY970" i="23"/>
  <c r="CA961" i="23"/>
  <c r="BY961" i="23"/>
  <c r="CA960" i="23"/>
  <c r="BY960" i="23"/>
  <c r="CA959" i="23"/>
  <c r="BY959" i="23"/>
  <c r="CA958" i="23"/>
  <c r="BY958" i="23"/>
  <c r="CA957" i="23"/>
  <c r="BY957" i="23"/>
  <c r="CA956" i="23"/>
  <c r="BY956" i="23"/>
  <c r="CA955" i="23"/>
  <c r="BY955" i="23"/>
  <c r="CA954" i="23"/>
  <c r="BY954" i="23"/>
  <c r="CA953" i="23"/>
  <c r="BY953" i="23"/>
  <c r="CA952" i="23"/>
  <c r="BY952" i="23"/>
  <c r="CA951" i="23"/>
  <c r="BY951" i="23"/>
  <c r="CA950" i="23"/>
  <c r="BY950" i="23"/>
  <c r="CA949" i="23"/>
  <c r="BY949" i="23"/>
  <c r="CA948" i="23"/>
  <c r="BY948" i="23"/>
  <c r="CA947" i="23"/>
  <c r="BY947" i="23"/>
  <c r="CA946" i="23"/>
  <c r="BY946" i="23"/>
  <c r="CA945" i="23"/>
  <c r="BY945" i="23"/>
  <c r="CA944" i="23"/>
  <c r="BY944" i="23"/>
  <c r="CA943" i="23"/>
  <c r="BY943" i="23"/>
  <c r="CA942" i="23"/>
  <c r="BY942" i="23"/>
  <c r="CA941" i="23"/>
  <c r="BY941" i="23"/>
  <c r="CA940" i="23"/>
  <c r="BY940" i="23"/>
  <c r="CA939" i="23"/>
  <c r="BY939" i="23"/>
  <c r="CA938" i="23"/>
  <c r="BY938" i="23"/>
  <c r="CA937" i="23"/>
  <c r="BY937" i="23"/>
  <c r="CA936" i="23"/>
  <c r="BY936" i="23"/>
  <c r="CA935" i="23"/>
  <c r="BY935" i="23"/>
  <c r="CA934" i="23"/>
  <c r="BY934" i="23"/>
  <c r="CA933" i="23"/>
  <c r="BY933" i="23"/>
  <c r="CA932" i="23"/>
  <c r="BY932" i="23"/>
  <c r="CA931" i="23"/>
  <c r="BY931" i="23"/>
  <c r="CA930" i="23"/>
  <c r="BY930" i="23"/>
  <c r="CA929" i="23"/>
  <c r="BY929" i="23"/>
  <c r="CA928" i="23"/>
  <c r="BY928" i="23"/>
  <c r="CA920" i="23"/>
  <c r="BY920" i="23"/>
  <c r="CA919" i="23"/>
  <c r="BY919" i="23"/>
  <c r="CB918" i="23"/>
  <c r="CA918" i="23"/>
  <c r="BY918" i="23"/>
  <c r="CA917" i="23"/>
  <c r="BY917" i="23"/>
  <c r="CA916" i="23"/>
  <c r="BY916" i="23"/>
  <c r="CA915" i="23"/>
  <c r="BY915" i="23"/>
  <c r="CA914" i="23"/>
  <c r="BY914" i="23"/>
  <c r="CA913" i="23"/>
  <c r="BY913" i="23"/>
  <c r="CA912" i="23"/>
  <c r="BY912" i="23"/>
  <c r="CA911" i="23"/>
  <c r="BY911" i="23"/>
  <c r="CA910" i="23"/>
  <c r="BY910" i="23"/>
  <c r="CA909" i="23"/>
  <c r="BY909" i="23"/>
  <c r="CA908" i="23"/>
  <c r="BY908" i="23"/>
  <c r="CA907" i="23"/>
  <c r="BY907" i="23"/>
  <c r="CA906" i="23"/>
  <c r="BY906" i="23"/>
  <c r="CA905" i="23"/>
  <c r="BY905" i="23"/>
  <c r="CA904" i="23"/>
  <c r="BY904" i="23"/>
  <c r="CA903" i="23"/>
  <c r="BY903" i="23"/>
  <c r="CA902" i="23"/>
  <c r="BY902" i="23"/>
  <c r="CA901" i="23"/>
  <c r="BY901" i="23"/>
  <c r="CA900" i="23"/>
  <c r="BY900" i="23"/>
  <c r="CA899" i="23"/>
  <c r="BY899" i="23"/>
  <c r="CA898" i="23"/>
  <c r="BY898" i="23"/>
  <c r="CA897" i="23"/>
  <c r="BY897" i="23"/>
  <c r="CA896" i="23"/>
  <c r="BY896" i="23"/>
  <c r="CA895" i="23"/>
  <c r="BY895" i="23"/>
  <c r="CA894" i="23"/>
  <c r="BY894" i="23"/>
  <c r="CA893" i="23"/>
  <c r="BY893" i="23"/>
  <c r="CA892" i="23"/>
  <c r="BY892" i="23"/>
  <c r="CA891" i="23"/>
  <c r="BY891" i="23"/>
  <c r="CA890" i="23"/>
  <c r="BY890" i="23"/>
  <c r="CA889" i="23"/>
  <c r="BY889" i="23"/>
  <c r="CA888" i="23"/>
  <c r="BY888" i="23"/>
  <c r="CB887" i="23"/>
  <c r="CA887" i="23"/>
  <c r="BY887" i="23"/>
  <c r="CA878" i="23"/>
  <c r="BY878" i="23"/>
  <c r="CA877" i="23"/>
  <c r="BY877" i="23"/>
  <c r="CB876" i="23"/>
  <c r="CA876" i="23"/>
  <c r="BY876" i="23"/>
  <c r="CA875" i="23"/>
  <c r="BY875" i="23"/>
  <c r="CA874" i="23"/>
  <c r="BY874" i="23"/>
  <c r="CA873" i="23"/>
  <c r="BY873" i="23"/>
  <c r="CA872" i="23"/>
  <c r="BY872" i="23"/>
  <c r="CA871" i="23"/>
  <c r="BY871" i="23"/>
  <c r="CA870" i="23"/>
  <c r="BY870" i="23"/>
  <c r="CA869" i="23"/>
  <c r="BY869" i="23"/>
  <c r="CA868" i="23"/>
  <c r="BY868" i="23"/>
  <c r="CA867" i="23"/>
  <c r="BY867" i="23"/>
  <c r="CA866" i="23"/>
  <c r="BY866" i="23"/>
  <c r="CA865" i="23"/>
  <c r="BY865" i="23"/>
  <c r="CA864" i="23"/>
  <c r="BY864" i="23"/>
  <c r="CA863" i="23"/>
  <c r="BY863" i="23"/>
  <c r="CA862" i="23"/>
  <c r="BY862" i="23"/>
  <c r="CA861" i="23"/>
  <c r="BY861" i="23"/>
  <c r="CA860" i="23"/>
  <c r="BY860" i="23"/>
  <c r="CA859" i="23"/>
  <c r="BY859" i="23"/>
  <c r="CA858" i="23"/>
  <c r="BY858" i="23"/>
  <c r="CA857" i="23"/>
  <c r="BY857" i="23"/>
  <c r="CA856" i="23"/>
  <c r="BY856" i="23"/>
  <c r="CA855" i="23"/>
  <c r="BY855" i="23"/>
  <c r="CA854" i="23"/>
  <c r="BY854" i="23"/>
  <c r="CA853" i="23"/>
  <c r="BY853" i="23"/>
  <c r="CA852" i="23"/>
  <c r="BY852" i="23"/>
  <c r="CA851" i="23"/>
  <c r="BY851" i="23"/>
  <c r="CA850" i="23"/>
  <c r="BY850" i="23"/>
  <c r="CA849" i="23"/>
  <c r="BY849" i="23"/>
  <c r="CA848" i="23"/>
  <c r="BY848" i="23"/>
  <c r="CA847" i="23"/>
  <c r="BY847" i="23"/>
  <c r="CA846" i="23"/>
  <c r="BY846" i="23"/>
  <c r="CA845" i="23"/>
  <c r="BY845" i="23"/>
  <c r="CA836" i="23"/>
  <c r="BY836" i="23"/>
  <c r="CA835" i="23"/>
  <c r="BY835" i="23"/>
  <c r="CB834" i="23"/>
  <c r="CA834" i="23"/>
  <c r="BY834" i="23"/>
  <c r="CA833" i="23"/>
  <c r="BY833" i="23"/>
  <c r="CA832" i="23"/>
  <c r="BY832" i="23"/>
  <c r="CA831" i="23"/>
  <c r="BY831" i="23"/>
  <c r="CA830" i="23"/>
  <c r="BY830" i="23"/>
  <c r="CA829" i="23"/>
  <c r="BY829" i="23"/>
  <c r="CA828" i="23"/>
  <c r="BY828" i="23"/>
  <c r="CA827" i="23"/>
  <c r="BY827" i="23"/>
  <c r="CA826" i="23"/>
  <c r="BY826" i="23"/>
  <c r="CA825" i="23"/>
  <c r="BY825" i="23"/>
  <c r="CA824" i="23"/>
  <c r="BY824" i="23"/>
  <c r="CA823" i="23"/>
  <c r="BY823" i="23"/>
  <c r="CA822" i="23"/>
  <c r="BY822" i="23"/>
  <c r="CA821" i="23"/>
  <c r="BY821" i="23"/>
  <c r="CA820" i="23"/>
  <c r="BY820" i="23"/>
  <c r="CA819" i="23"/>
  <c r="BY819" i="23"/>
  <c r="CA818" i="23"/>
  <c r="BY818" i="23"/>
  <c r="CA817" i="23"/>
  <c r="BY817" i="23"/>
  <c r="CA816" i="23"/>
  <c r="BY816" i="23"/>
  <c r="CA815" i="23"/>
  <c r="BY815" i="23"/>
  <c r="CA814" i="23"/>
  <c r="BY814" i="23"/>
  <c r="CA813" i="23"/>
  <c r="BY813" i="23"/>
  <c r="CA812" i="23"/>
  <c r="BY812" i="23"/>
  <c r="CA811" i="23"/>
  <c r="BY811" i="23"/>
  <c r="CA810" i="23"/>
  <c r="BY810" i="23"/>
  <c r="CA809" i="23"/>
  <c r="BY809" i="23"/>
  <c r="CA808" i="23"/>
  <c r="BY808" i="23"/>
  <c r="CA807" i="23"/>
  <c r="BY807" i="23"/>
  <c r="CA806" i="23"/>
  <c r="BY806" i="23"/>
  <c r="CA805" i="23"/>
  <c r="BY805" i="23"/>
  <c r="CA804" i="23"/>
  <c r="BY804" i="23"/>
  <c r="CA803" i="23"/>
  <c r="BY803" i="23"/>
  <c r="CA795" i="23"/>
  <c r="BY795" i="23"/>
  <c r="CA794" i="23"/>
  <c r="BY794" i="23"/>
  <c r="CB793" i="23"/>
  <c r="CA793" i="23"/>
  <c r="BY793" i="23"/>
  <c r="CA792" i="23"/>
  <c r="BY792" i="23"/>
  <c r="CA791" i="23"/>
  <c r="BY791" i="23"/>
  <c r="CA790" i="23"/>
  <c r="BY790" i="23"/>
  <c r="CA789" i="23"/>
  <c r="BY789" i="23"/>
  <c r="CA788" i="23"/>
  <c r="BY788" i="23"/>
  <c r="CA787" i="23"/>
  <c r="BY787" i="23"/>
  <c r="CA786" i="23"/>
  <c r="BY786" i="23"/>
  <c r="CA785" i="23"/>
  <c r="BY785" i="23"/>
  <c r="CA784" i="23"/>
  <c r="BY784" i="23"/>
  <c r="CA783" i="23"/>
  <c r="BY783" i="23"/>
  <c r="CA782" i="23"/>
  <c r="BY782" i="23"/>
  <c r="CA781" i="23"/>
  <c r="BY781" i="23"/>
  <c r="CA780" i="23"/>
  <c r="BY780" i="23"/>
  <c r="CA779" i="23"/>
  <c r="BY779" i="23"/>
  <c r="CA778" i="23"/>
  <c r="BY778" i="23"/>
  <c r="CA777" i="23"/>
  <c r="BY777" i="23"/>
  <c r="CA776" i="23"/>
  <c r="BY776" i="23"/>
  <c r="CA775" i="23"/>
  <c r="BY775" i="23"/>
  <c r="CA774" i="23"/>
  <c r="BY774" i="23"/>
  <c r="CA773" i="23"/>
  <c r="BY773" i="23"/>
  <c r="CA772" i="23"/>
  <c r="BY772" i="23"/>
  <c r="CA771" i="23"/>
  <c r="BY771" i="23"/>
  <c r="CA770" i="23"/>
  <c r="BY770" i="23"/>
  <c r="CA769" i="23"/>
  <c r="BY769" i="23"/>
  <c r="CA768" i="23"/>
  <c r="BY768" i="23"/>
  <c r="CA767" i="23"/>
  <c r="BY767" i="23"/>
  <c r="CA766" i="23"/>
  <c r="BY766" i="23"/>
  <c r="CA765" i="23"/>
  <c r="BY765" i="23"/>
  <c r="CA764" i="23"/>
  <c r="BY764" i="23"/>
  <c r="CA763" i="23"/>
  <c r="BY763" i="23"/>
  <c r="CA762" i="23"/>
  <c r="BY762" i="23"/>
  <c r="CA754" i="23"/>
  <c r="BY754" i="23"/>
  <c r="CA753" i="23"/>
  <c r="BY753" i="23"/>
  <c r="CB752" i="23"/>
  <c r="CA752" i="23"/>
  <c r="BY752" i="23"/>
  <c r="CA751" i="23"/>
  <c r="BY751" i="23"/>
  <c r="CA750" i="23"/>
  <c r="BY750" i="23"/>
  <c r="CA749" i="23"/>
  <c r="BY749" i="23"/>
  <c r="CA748" i="23"/>
  <c r="BY748" i="23"/>
  <c r="CA747" i="23"/>
  <c r="BY747" i="23"/>
  <c r="CA746" i="23"/>
  <c r="BY746" i="23"/>
  <c r="CA745" i="23"/>
  <c r="BY745" i="23"/>
  <c r="CA744" i="23"/>
  <c r="BY744" i="23"/>
  <c r="CA743" i="23"/>
  <c r="BY743" i="23"/>
  <c r="CA742" i="23"/>
  <c r="BY742" i="23"/>
  <c r="CA741" i="23"/>
  <c r="BY741" i="23"/>
  <c r="CA740" i="23"/>
  <c r="BY740" i="23"/>
  <c r="CA739" i="23"/>
  <c r="BY739" i="23"/>
  <c r="CA738" i="23"/>
  <c r="BY738" i="23"/>
  <c r="CA737" i="23"/>
  <c r="BY737" i="23"/>
  <c r="CA736" i="23"/>
  <c r="BY736" i="23"/>
  <c r="CA735" i="23"/>
  <c r="BY735" i="23"/>
  <c r="CA734" i="23"/>
  <c r="BY734" i="23"/>
  <c r="CA733" i="23"/>
  <c r="BY733" i="23"/>
  <c r="CA732" i="23"/>
  <c r="BY732" i="23"/>
  <c r="CA731" i="23"/>
  <c r="BY731" i="23"/>
  <c r="CA730" i="23"/>
  <c r="BY730" i="23"/>
  <c r="CA729" i="23"/>
  <c r="BY729" i="23"/>
  <c r="CA728" i="23"/>
  <c r="BY728" i="23"/>
  <c r="CA727" i="23"/>
  <c r="BY727" i="23"/>
  <c r="CA726" i="23"/>
  <c r="BY726" i="23"/>
  <c r="CA725" i="23"/>
  <c r="BY725" i="23"/>
  <c r="CA724" i="23"/>
  <c r="BY724" i="23"/>
  <c r="CA723" i="23"/>
  <c r="BY723" i="23"/>
  <c r="CA722" i="23"/>
  <c r="BY722" i="23"/>
  <c r="CA721" i="23"/>
  <c r="BY721" i="23"/>
  <c r="CA713" i="23"/>
  <c r="BY713" i="23"/>
  <c r="CA712" i="23"/>
  <c r="BY712" i="23"/>
  <c r="CB711" i="23"/>
  <c r="CA711" i="23"/>
  <c r="BY711" i="23"/>
  <c r="CA710" i="23"/>
  <c r="BY710" i="23"/>
  <c r="CA709" i="23"/>
  <c r="BY709" i="23"/>
  <c r="CA708" i="23"/>
  <c r="BY708" i="23"/>
  <c r="CA707" i="23"/>
  <c r="BY707" i="23"/>
  <c r="CA706" i="23"/>
  <c r="BY706" i="23"/>
  <c r="CA705" i="23"/>
  <c r="BY705" i="23"/>
  <c r="CA704" i="23"/>
  <c r="BY704" i="23"/>
  <c r="CA703" i="23"/>
  <c r="BY703" i="23"/>
  <c r="CA702" i="23"/>
  <c r="BY702" i="23"/>
  <c r="CA701" i="23"/>
  <c r="BY701" i="23"/>
  <c r="CA700" i="23"/>
  <c r="BY700" i="23"/>
  <c r="CA699" i="23"/>
  <c r="BY699" i="23"/>
  <c r="CA698" i="23"/>
  <c r="BY698" i="23"/>
  <c r="CA697" i="23"/>
  <c r="BY697" i="23"/>
  <c r="CA696" i="23"/>
  <c r="BY696" i="23"/>
  <c r="CA695" i="23"/>
  <c r="BY695" i="23"/>
  <c r="CA694" i="23"/>
  <c r="BY694" i="23"/>
  <c r="CA693" i="23"/>
  <c r="BY693" i="23"/>
  <c r="CA692" i="23"/>
  <c r="BY692" i="23"/>
  <c r="CA691" i="23"/>
  <c r="BY691" i="23"/>
  <c r="CA690" i="23"/>
  <c r="BY690" i="23"/>
  <c r="CA689" i="23"/>
  <c r="BY689" i="23"/>
  <c r="CA688" i="23"/>
  <c r="BY688" i="23"/>
  <c r="CA687" i="23"/>
  <c r="BY687" i="23"/>
  <c r="CA686" i="23"/>
  <c r="BY686" i="23"/>
  <c r="CA685" i="23"/>
  <c r="BY685" i="23"/>
  <c r="CA684" i="23"/>
  <c r="BY684" i="23"/>
  <c r="CA683" i="23"/>
  <c r="BY683" i="23"/>
  <c r="CA682" i="23"/>
  <c r="BY682" i="23"/>
  <c r="CA681" i="23"/>
  <c r="BY681" i="23"/>
  <c r="CA680" i="23"/>
  <c r="BY680" i="23"/>
  <c r="CA671" i="23"/>
  <c r="BY671" i="23"/>
  <c r="CA670" i="23"/>
  <c r="BY670" i="23"/>
  <c r="CB669" i="23"/>
  <c r="CA669" i="23"/>
  <c r="BY669" i="23"/>
  <c r="CA668" i="23"/>
  <c r="BY668" i="23"/>
  <c r="CA667" i="23"/>
  <c r="BY667" i="23"/>
  <c r="CA666" i="23"/>
  <c r="BY666" i="23"/>
  <c r="CA665" i="23"/>
  <c r="BY665" i="23"/>
  <c r="CA664" i="23"/>
  <c r="BY664" i="23"/>
  <c r="CA663" i="23"/>
  <c r="BY663" i="23"/>
  <c r="CA662" i="23"/>
  <c r="BY662" i="23"/>
  <c r="CA661" i="23"/>
  <c r="BY661" i="23"/>
  <c r="CA660" i="23"/>
  <c r="BY660" i="23"/>
  <c r="CA659" i="23"/>
  <c r="BY659" i="23"/>
  <c r="CA658" i="23"/>
  <c r="BY658" i="23"/>
  <c r="CA657" i="23"/>
  <c r="BY657" i="23"/>
  <c r="CA656" i="23"/>
  <c r="BY656" i="23"/>
  <c r="CA655" i="23"/>
  <c r="BY655" i="23"/>
  <c r="CA654" i="23"/>
  <c r="BY654" i="23"/>
  <c r="CA653" i="23"/>
  <c r="BY653" i="23"/>
  <c r="CA652" i="23"/>
  <c r="BY652" i="23"/>
  <c r="CA651" i="23"/>
  <c r="BY651" i="23"/>
  <c r="CA650" i="23"/>
  <c r="BY650" i="23"/>
  <c r="CA649" i="23"/>
  <c r="BY649" i="23"/>
  <c r="CA648" i="23"/>
  <c r="BY648" i="23"/>
  <c r="CA647" i="23"/>
  <c r="BY647" i="23"/>
  <c r="CA646" i="23"/>
  <c r="BY646" i="23"/>
  <c r="CA645" i="23"/>
  <c r="BY645" i="23"/>
  <c r="CA644" i="23"/>
  <c r="BY644" i="23"/>
  <c r="CA643" i="23"/>
  <c r="BY643" i="23"/>
  <c r="CA642" i="23"/>
  <c r="BY642" i="23"/>
  <c r="CA641" i="23"/>
  <c r="BY641" i="23"/>
  <c r="CA640" i="23"/>
  <c r="BY640" i="23"/>
  <c r="CA639" i="23"/>
  <c r="BY639" i="23"/>
  <c r="CA638" i="23"/>
  <c r="BY638" i="23"/>
  <c r="CA630" i="23"/>
  <c r="BY630" i="23"/>
  <c r="CA629" i="23"/>
  <c r="BY629" i="23"/>
  <c r="CB628" i="23"/>
  <c r="CA628" i="23"/>
  <c r="BY628" i="23"/>
  <c r="CA627" i="23"/>
  <c r="BY627" i="23"/>
  <c r="CA626" i="23"/>
  <c r="BY626" i="23"/>
  <c r="CA625" i="23"/>
  <c r="BY625" i="23"/>
  <c r="CA624" i="23"/>
  <c r="BY624" i="23"/>
  <c r="CA623" i="23"/>
  <c r="BY623" i="23"/>
  <c r="CA622" i="23"/>
  <c r="BY622" i="23"/>
  <c r="CA621" i="23"/>
  <c r="BY621" i="23"/>
  <c r="CA620" i="23"/>
  <c r="BY620" i="23"/>
  <c r="CA619" i="23"/>
  <c r="BY619" i="23"/>
  <c r="CA618" i="23"/>
  <c r="BY618" i="23"/>
  <c r="CA617" i="23"/>
  <c r="BY617" i="23"/>
  <c r="CA616" i="23"/>
  <c r="BY616" i="23"/>
  <c r="CA615" i="23"/>
  <c r="BY615" i="23"/>
  <c r="CA614" i="23"/>
  <c r="BY614" i="23"/>
  <c r="CA613" i="23"/>
  <c r="BY613" i="23"/>
  <c r="CA612" i="23"/>
  <c r="BY612" i="23"/>
  <c r="CA611" i="23"/>
  <c r="BY611" i="23"/>
  <c r="CA610" i="23"/>
  <c r="BY610" i="23"/>
  <c r="CA609" i="23"/>
  <c r="BY609" i="23"/>
  <c r="CA608" i="23"/>
  <c r="BY608" i="23"/>
  <c r="CA607" i="23"/>
  <c r="BY607" i="23"/>
  <c r="CA606" i="23"/>
  <c r="BY606" i="23"/>
  <c r="CA605" i="23"/>
  <c r="BY605" i="23"/>
  <c r="CA604" i="23"/>
  <c r="BY604" i="23"/>
  <c r="CA603" i="23"/>
  <c r="BY603" i="23"/>
  <c r="CA602" i="23"/>
  <c r="BY602" i="23"/>
  <c r="CA601" i="23"/>
  <c r="BY601" i="23"/>
  <c r="CA600" i="23"/>
  <c r="BY600" i="23"/>
  <c r="CA599" i="23"/>
  <c r="BY599" i="23"/>
  <c r="CA598" i="23"/>
  <c r="BY598" i="23"/>
  <c r="CA597" i="23"/>
  <c r="BY597" i="23"/>
  <c r="CA588" i="23"/>
  <c r="BY588" i="23"/>
  <c r="CA587" i="23"/>
  <c r="BY587" i="23"/>
  <c r="CB586" i="23"/>
  <c r="CA586" i="23"/>
  <c r="BY586" i="23"/>
  <c r="CA585" i="23"/>
  <c r="BY585" i="23"/>
  <c r="CA584" i="23"/>
  <c r="BY584" i="23"/>
  <c r="CA583" i="23"/>
  <c r="BY583" i="23"/>
  <c r="CA582" i="23"/>
  <c r="BY582" i="23"/>
  <c r="CA581" i="23"/>
  <c r="BY581" i="23"/>
  <c r="CA580" i="23"/>
  <c r="BY580" i="23"/>
  <c r="CA579" i="23"/>
  <c r="BY579" i="23"/>
  <c r="CA578" i="23"/>
  <c r="BY578" i="23"/>
  <c r="CA577" i="23"/>
  <c r="BY577" i="23"/>
  <c r="CA576" i="23"/>
  <c r="BY576" i="23"/>
  <c r="CA575" i="23"/>
  <c r="BY575" i="23"/>
  <c r="CA574" i="23"/>
  <c r="BY574" i="23"/>
  <c r="CA573" i="23"/>
  <c r="BY573" i="23"/>
  <c r="CA572" i="23"/>
  <c r="BY572" i="23"/>
  <c r="CA571" i="23"/>
  <c r="BY571" i="23"/>
  <c r="CA570" i="23"/>
  <c r="BY570" i="23"/>
  <c r="CA569" i="23"/>
  <c r="BY569" i="23"/>
  <c r="CA568" i="23"/>
  <c r="BY568" i="23"/>
  <c r="CA567" i="23"/>
  <c r="BY567" i="23"/>
  <c r="CA566" i="23"/>
  <c r="BY566" i="23"/>
  <c r="CA565" i="23"/>
  <c r="BY565" i="23"/>
  <c r="CA564" i="23"/>
  <c r="BY564" i="23"/>
  <c r="CA563" i="23"/>
  <c r="BY563" i="23"/>
  <c r="CA562" i="23"/>
  <c r="BY562" i="23"/>
  <c r="CA561" i="23"/>
  <c r="BY561" i="23"/>
  <c r="CA560" i="23"/>
  <c r="BY560" i="23"/>
  <c r="CA559" i="23"/>
  <c r="BY559" i="23"/>
  <c r="CA558" i="23"/>
  <c r="BY558" i="23"/>
  <c r="CA557" i="23"/>
  <c r="BY557" i="23"/>
  <c r="CA556" i="23"/>
  <c r="BY556" i="23"/>
  <c r="CA555" i="23"/>
  <c r="BY555" i="23"/>
  <c r="CA547" i="23"/>
  <c r="BY547" i="23"/>
  <c r="CA546" i="23"/>
  <c r="BY546" i="23"/>
  <c r="CB545" i="23"/>
  <c r="CA545" i="23"/>
  <c r="BY545" i="23"/>
  <c r="CA544" i="23"/>
  <c r="BY544" i="23"/>
  <c r="CA543" i="23"/>
  <c r="BY543" i="23"/>
  <c r="CA542" i="23"/>
  <c r="BY542" i="23"/>
  <c r="CA541" i="23"/>
  <c r="BY541" i="23"/>
  <c r="CA540" i="23"/>
  <c r="BY540" i="23"/>
  <c r="CA539" i="23"/>
  <c r="BY539" i="23"/>
  <c r="CA538" i="23"/>
  <c r="BY538" i="23"/>
  <c r="CA537" i="23"/>
  <c r="BY537" i="23"/>
  <c r="CA536" i="23"/>
  <c r="BY536" i="23"/>
  <c r="CA535" i="23"/>
  <c r="BY535" i="23"/>
  <c r="CA534" i="23"/>
  <c r="BY534" i="23"/>
  <c r="CA533" i="23"/>
  <c r="BY533" i="23"/>
  <c r="CA532" i="23"/>
  <c r="BY532" i="23"/>
  <c r="CA531" i="23"/>
  <c r="BY531" i="23"/>
  <c r="CA530" i="23"/>
  <c r="BY530" i="23"/>
  <c r="CA529" i="23"/>
  <c r="BY529" i="23"/>
  <c r="CA528" i="23"/>
  <c r="BY528" i="23"/>
  <c r="CA527" i="23"/>
  <c r="BY527" i="23"/>
  <c r="CA526" i="23"/>
  <c r="BY526" i="23"/>
  <c r="CA525" i="23"/>
  <c r="BY525" i="23"/>
  <c r="CA524" i="23"/>
  <c r="BY524" i="23"/>
  <c r="CA523" i="23"/>
  <c r="BY523" i="23"/>
  <c r="CA522" i="23"/>
  <c r="BY522" i="23"/>
  <c r="CA521" i="23"/>
  <c r="BY521" i="23"/>
  <c r="CA520" i="23"/>
  <c r="BY520" i="23"/>
  <c r="CA519" i="23"/>
  <c r="BY519" i="23"/>
  <c r="CA518" i="23"/>
  <c r="BY518" i="23"/>
  <c r="CA517" i="23"/>
  <c r="BY517" i="23"/>
  <c r="CA516" i="23"/>
  <c r="BY516" i="23"/>
  <c r="CA515" i="23"/>
  <c r="BY515" i="23"/>
  <c r="CA514" i="23"/>
  <c r="BY514" i="23"/>
  <c r="CA506" i="23"/>
  <c r="BY506" i="23"/>
  <c r="CA505" i="23"/>
  <c r="BY505" i="23"/>
  <c r="CB504" i="23"/>
  <c r="CA504" i="23"/>
  <c r="BY504" i="23"/>
  <c r="CA503" i="23"/>
  <c r="BY503" i="23"/>
  <c r="CA502" i="23"/>
  <c r="BY502" i="23"/>
  <c r="CA501" i="23"/>
  <c r="BY501" i="23"/>
  <c r="CA500" i="23"/>
  <c r="BY500" i="23"/>
  <c r="CA499" i="23"/>
  <c r="BY499" i="23"/>
  <c r="CA498" i="23"/>
  <c r="BY498" i="23"/>
  <c r="CA497" i="23"/>
  <c r="BY497" i="23"/>
  <c r="CA496" i="23"/>
  <c r="BY496" i="23"/>
  <c r="CA495" i="23"/>
  <c r="BY495" i="23"/>
  <c r="CA494" i="23"/>
  <c r="BY494" i="23"/>
  <c r="CA493" i="23"/>
  <c r="BY493" i="23"/>
  <c r="CA492" i="23"/>
  <c r="BY492" i="23"/>
  <c r="CA491" i="23"/>
  <c r="BY491" i="23"/>
  <c r="CA490" i="23"/>
  <c r="BY490" i="23"/>
  <c r="CA489" i="23"/>
  <c r="BY489" i="23"/>
  <c r="CA488" i="23"/>
  <c r="BY488" i="23"/>
  <c r="CA487" i="23"/>
  <c r="BY487" i="23"/>
  <c r="CA486" i="23"/>
  <c r="BY486" i="23"/>
  <c r="CA485" i="23"/>
  <c r="BY485" i="23"/>
  <c r="CA484" i="23"/>
  <c r="BY484" i="23"/>
  <c r="CA483" i="23"/>
  <c r="BY483" i="23"/>
  <c r="CA482" i="23"/>
  <c r="BY482" i="23"/>
  <c r="CA481" i="23"/>
  <c r="BY481" i="23"/>
  <c r="CA480" i="23"/>
  <c r="BY480" i="23"/>
  <c r="CA479" i="23"/>
  <c r="BY479" i="23"/>
  <c r="CA478" i="23"/>
  <c r="BY478" i="23"/>
  <c r="CA477" i="23"/>
  <c r="BY477" i="23"/>
  <c r="CB476" i="23"/>
  <c r="CA476" i="23"/>
  <c r="BY476" i="23"/>
  <c r="CA475" i="23"/>
  <c r="BY475" i="23"/>
  <c r="CA474" i="23"/>
  <c r="BY474" i="23"/>
  <c r="CA473" i="23"/>
  <c r="BY473" i="23"/>
  <c r="CA464" i="23"/>
  <c r="BY464" i="23"/>
  <c r="CA463" i="23"/>
  <c r="BY463" i="23"/>
  <c r="CB462" i="23"/>
  <c r="CA462" i="23"/>
  <c r="BY462" i="23"/>
  <c r="CA461" i="23"/>
  <c r="BY461" i="23"/>
  <c r="CA460" i="23"/>
  <c r="BY460" i="23"/>
  <c r="CA459" i="23"/>
  <c r="BY459" i="23"/>
  <c r="CA458" i="23"/>
  <c r="BY458" i="23"/>
  <c r="CA457" i="23"/>
  <c r="BY457" i="23"/>
  <c r="CA456" i="23"/>
  <c r="BY456" i="23"/>
  <c r="CA455" i="23"/>
  <c r="BY455" i="23"/>
  <c r="CA454" i="23"/>
  <c r="BY454" i="23"/>
  <c r="CA453" i="23"/>
  <c r="BY453" i="23"/>
  <c r="CA452" i="23"/>
  <c r="BY452" i="23"/>
  <c r="CA451" i="23"/>
  <c r="BY451" i="23"/>
  <c r="CA450" i="23"/>
  <c r="BY450" i="23"/>
  <c r="CA449" i="23"/>
  <c r="BY449" i="23"/>
  <c r="CA448" i="23"/>
  <c r="BY448" i="23"/>
  <c r="CA447" i="23"/>
  <c r="BY447" i="23"/>
  <c r="CA446" i="23"/>
  <c r="BY446" i="23"/>
  <c r="CA445" i="23"/>
  <c r="BY445" i="23"/>
  <c r="CA444" i="23"/>
  <c r="BY444" i="23"/>
  <c r="CA443" i="23"/>
  <c r="BY443" i="23"/>
  <c r="CA442" i="23"/>
  <c r="BY442" i="23"/>
  <c r="CA441" i="23"/>
  <c r="BY441" i="23"/>
  <c r="CA440" i="23"/>
  <c r="BY440" i="23"/>
  <c r="CA439" i="23"/>
  <c r="BY439" i="23"/>
  <c r="CA438" i="23"/>
  <c r="BY438" i="23"/>
  <c r="CA437" i="23"/>
  <c r="BY437" i="23"/>
  <c r="CA436" i="23"/>
  <c r="BY436" i="23"/>
  <c r="CA435" i="23"/>
  <c r="BY435" i="23"/>
  <c r="CB434" i="23"/>
  <c r="CA434" i="23"/>
  <c r="BY434" i="23"/>
  <c r="CA433" i="23"/>
  <c r="BY433" i="23"/>
  <c r="CA432" i="23"/>
  <c r="BY432" i="23"/>
  <c r="CA431" i="23"/>
  <c r="BY431" i="23"/>
  <c r="CA422" i="23"/>
  <c r="BY422" i="23"/>
  <c r="CA421" i="23"/>
  <c r="BY421" i="23"/>
  <c r="CB420" i="23"/>
  <c r="CA420" i="23"/>
  <c r="BY420" i="23"/>
  <c r="CA419" i="23"/>
  <c r="BY419" i="23"/>
  <c r="CA418" i="23"/>
  <c r="BY418" i="23"/>
  <c r="CA417" i="23"/>
  <c r="BY417" i="23"/>
  <c r="CA416" i="23"/>
  <c r="BY416" i="23"/>
  <c r="CA415" i="23"/>
  <c r="BY415" i="23"/>
  <c r="CA414" i="23"/>
  <c r="BY414" i="23"/>
  <c r="CA413" i="23"/>
  <c r="BY413" i="23"/>
  <c r="CA412" i="23"/>
  <c r="BY412" i="23"/>
  <c r="CA411" i="23"/>
  <c r="BY411" i="23"/>
  <c r="CA410" i="23"/>
  <c r="BY410" i="23"/>
  <c r="CA409" i="23"/>
  <c r="BY409" i="23"/>
  <c r="CA408" i="23"/>
  <c r="BY408" i="23"/>
  <c r="CA407" i="23"/>
  <c r="BY407" i="23"/>
  <c r="CA406" i="23"/>
  <c r="BY406" i="23"/>
  <c r="CA405" i="23"/>
  <c r="BY405" i="23"/>
  <c r="CA404" i="23"/>
  <c r="BY404" i="23"/>
  <c r="CA403" i="23"/>
  <c r="BY403" i="23"/>
  <c r="CA402" i="23"/>
  <c r="BY402" i="23"/>
  <c r="CA401" i="23"/>
  <c r="BY401" i="23"/>
  <c r="CA400" i="23"/>
  <c r="BY400" i="23"/>
  <c r="CA399" i="23"/>
  <c r="BY399" i="23"/>
  <c r="CA398" i="23"/>
  <c r="BY398" i="23"/>
  <c r="CA397" i="23"/>
  <c r="BY397" i="23"/>
  <c r="CA396" i="23"/>
  <c r="BY396" i="23"/>
  <c r="CA395" i="23"/>
  <c r="BY395" i="23"/>
  <c r="CA394" i="23"/>
  <c r="BY394" i="23"/>
  <c r="CA393" i="23"/>
  <c r="BY393" i="23"/>
  <c r="CB392" i="23"/>
  <c r="CA392" i="23"/>
  <c r="BY392" i="23"/>
  <c r="CA391" i="23"/>
  <c r="BY391" i="23"/>
  <c r="CA390" i="23"/>
  <c r="BY390" i="23"/>
  <c r="CA389" i="23"/>
  <c r="BY389" i="23"/>
  <c r="CA380" i="23"/>
  <c r="BY380" i="23"/>
  <c r="CA379" i="23"/>
  <c r="BY379" i="23"/>
  <c r="CB378" i="23"/>
  <c r="CA378" i="23"/>
  <c r="BY378" i="23"/>
  <c r="CA377" i="23"/>
  <c r="BY377" i="23"/>
  <c r="CA376" i="23"/>
  <c r="BY376" i="23"/>
  <c r="CA375" i="23"/>
  <c r="BY375" i="23"/>
  <c r="CA374" i="23"/>
  <c r="BY374" i="23"/>
  <c r="CA373" i="23"/>
  <c r="BY373" i="23"/>
  <c r="CA372" i="23"/>
  <c r="BY372" i="23"/>
  <c r="CA371" i="23"/>
  <c r="BY371" i="23"/>
  <c r="CA370" i="23"/>
  <c r="BY370" i="23"/>
  <c r="CA369" i="23"/>
  <c r="BY369" i="23"/>
  <c r="CA368" i="23"/>
  <c r="BY368" i="23"/>
  <c r="CA367" i="23"/>
  <c r="BY367" i="23"/>
  <c r="CA366" i="23"/>
  <c r="BY366" i="23"/>
  <c r="CA365" i="23"/>
  <c r="BY365" i="23"/>
  <c r="CA364" i="23"/>
  <c r="BY364" i="23"/>
  <c r="CA363" i="23"/>
  <c r="BY363" i="23"/>
  <c r="CA362" i="23"/>
  <c r="BY362" i="23"/>
  <c r="CA361" i="23"/>
  <c r="BY361" i="23"/>
  <c r="CA360" i="23"/>
  <c r="BY360" i="23"/>
  <c r="CA359" i="23"/>
  <c r="BY359" i="23"/>
  <c r="CA358" i="23"/>
  <c r="BY358" i="23"/>
  <c r="CA357" i="23"/>
  <c r="BY357" i="23"/>
  <c r="CA356" i="23"/>
  <c r="BY356" i="23"/>
  <c r="CA355" i="23"/>
  <c r="BY355" i="23"/>
  <c r="CA354" i="23"/>
  <c r="BY354" i="23"/>
  <c r="CA353" i="23"/>
  <c r="BY353" i="23"/>
  <c r="CA352" i="23"/>
  <c r="BY352" i="23"/>
  <c r="CA351" i="23"/>
  <c r="BY351" i="23"/>
  <c r="CB350" i="23"/>
  <c r="CA350" i="23"/>
  <c r="BY350" i="23"/>
  <c r="CA349" i="23"/>
  <c r="BY349" i="23"/>
  <c r="CA348" i="23"/>
  <c r="BY348" i="23"/>
  <c r="CA347" i="23"/>
  <c r="BY347" i="23"/>
  <c r="CA339" i="23"/>
  <c r="BY339" i="23"/>
  <c r="CA338" i="23"/>
  <c r="BY338" i="23"/>
  <c r="CB337" i="23"/>
  <c r="CA337" i="23"/>
  <c r="BY337" i="23"/>
  <c r="CA336" i="23"/>
  <c r="BY336" i="23"/>
  <c r="CA335" i="23"/>
  <c r="BY335" i="23"/>
  <c r="CA334" i="23"/>
  <c r="BY334" i="23"/>
  <c r="CA333" i="23"/>
  <c r="BY333" i="23"/>
  <c r="CA332" i="23"/>
  <c r="BY332" i="23"/>
  <c r="CA331" i="23"/>
  <c r="BY331" i="23"/>
  <c r="CA330" i="23"/>
  <c r="BY330" i="23"/>
  <c r="CA329" i="23"/>
  <c r="BY329" i="23"/>
  <c r="CA328" i="23"/>
  <c r="BY328" i="23"/>
  <c r="CA327" i="23"/>
  <c r="BY327" i="23"/>
  <c r="CA326" i="23"/>
  <c r="BY326" i="23"/>
  <c r="CA325" i="23"/>
  <c r="BY325" i="23"/>
  <c r="CA324" i="23"/>
  <c r="BY324" i="23"/>
  <c r="CA323" i="23"/>
  <c r="BY323" i="23"/>
  <c r="CA322" i="23"/>
  <c r="BY322" i="23"/>
  <c r="CA321" i="23"/>
  <c r="BY321" i="23"/>
  <c r="CA320" i="23"/>
  <c r="BY320" i="23"/>
  <c r="CA319" i="23"/>
  <c r="BY319" i="23"/>
  <c r="CA318" i="23"/>
  <c r="BY318" i="23"/>
  <c r="CA317" i="23"/>
  <c r="BY317" i="23"/>
  <c r="CA316" i="23"/>
  <c r="BY316" i="23"/>
  <c r="CA315" i="23"/>
  <c r="BY315" i="23"/>
  <c r="CA314" i="23"/>
  <c r="BY314" i="23"/>
  <c r="CA313" i="23"/>
  <c r="BY313" i="23"/>
  <c r="CA312" i="23"/>
  <c r="BY312" i="23"/>
  <c r="CA311" i="23"/>
  <c r="BY311" i="23"/>
  <c r="CA310" i="23"/>
  <c r="BY310" i="23"/>
  <c r="CB309" i="23"/>
  <c r="CA309" i="23"/>
  <c r="BY309" i="23"/>
  <c r="CA308" i="23"/>
  <c r="BY308" i="23"/>
  <c r="CA307" i="23"/>
  <c r="BY307" i="23"/>
  <c r="CA306" i="23"/>
  <c r="BY306" i="23"/>
  <c r="CA297" i="23"/>
  <c r="BY297" i="23"/>
  <c r="CA296" i="23"/>
  <c r="BY296" i="23"/>
  <c r="CB295" i="23"/>
  <c r="CA295" i="23"/>
  <c r="BY295" i="23"/>
  <c r="CA294" i="23"/>
  <c r="BY294" i="23"/>
  <c r="CA293" i="23"/>
  <c r="BY293" i="23"/>
  <c r="CA292" i="23"/>
  <c r="BY292" i="23"/>
  <c r="CA291" i="23"/>
  <c r="BY291" i="23"/>
  <c r="CA290" i="23"/>
  <c r="BY290" i="23"/>
  <c r="CA289" i="23"/>
  <c r="BY289" i="23"/>
  <c r="CA288" i="23"/>
  <c r="BY288" i="23"/>
  <c r="CA287" i="23"/>
  <c r="BY287" i="23"/>
  <c r="CA286" i="23"/>
  <c r="BY286" i="23"/>
  <c r="CA285" i="23"/>
  <c r="BY285" i="23"/>
  <c r="CA284" i="23"/>
  <c r="BY284" i="23"/>
  <c r="CA283" i="23"/>
  <c r="BY283" i="23"/>
  <c r="CA282" i="23"/>
  <c r="BY282" i="23"/>
  <c r="CA281" i="23"/>
  <c r="BY281" i="23"/>
  <c r="CA280" i="23"/>
  <c r="BY280" i="23"/>
  <c r="CA279" i="23"/>
  <c r="BY279" i="23"/>
  <c r="CA278" i="23"/>
  <c r="BY278" i="23"/>
  <c r="CA277" i="23"/>
  <c r="BY277" i="23"/>
  <c r="CA276" i="23"/>
  <c r="BY276" i="23"/>
  <c r="CA275" i="23"/>
  <c r="BY275" i="23"/>
  <c r="CA274" i="23"/>
  <c r="BY274" i="23"/>
  <c r="CA273" i="23"/>
  <c r="BY273" i="23"/>
  <c r="CA272" i="23"/>
  <c r="BY272" i="23"/>
  <c r="CA271" i="23"/>
  <c r="BY271" i="23"/>
  <c r="CA270" i="23"/>
  <c r="BY270" i="23"/>
  <c r="CA269" i="23"/>
  <c r="BY269" i="23"/>
  <c r="CA268" i="23"/>
  <c r="BY268" i="23"/>
  <c r="CB267" i="23"/>
  <c r="CA267" i="23"/>
  <c r="BY267" i="23"/>
  <c r="CA266" i="23"/>
  <c r="BY266" i="23"/>
  <c r="CA265" i="23"/>
  <c r="BY265" i="23"/>
  <c r="CA264" i="23"/>
  <c r="BY264" i="23"/>
  <c r="CA256" i="23"/>
  <c r="BY256" i="23"/>
  <c r="CA255" i="23"/>
  <c r="BY255" i="23"/>
  <c r="CA254" i="23"/>
  <c r="BY254" i="23"/>
  <c r="CA253" i="23"/>
  <c r="BY253" i="23"/>
  <c r="CA252" i="23"/>
  <c r="BY252" i="23"/>
  <c r="CA251" i="23"/>
  <c r="BY251" i="23"/>
  <c r="CA250" i="23"/>
  <c r="BY250" i="23"/>
  <c r="CA249" i="23"/>
  <c r="BY249" i="23"/>
  <c r="CA248" i="23"/>
  <c r="BY248" i="23"/>
  <c r="CA247" i="23"/>
  <c r="BY247" i="23"/>
  <c r="CA246" i="23"/>
  <c r="BY246" i="23"/>
  <c r="CA245" i="23"/>
  <c r="BY245" i="23"/>
  <c r="CA244" i="23"/>
  <c r="BY244" i="23"/>
  <c r="CA243" i="23"/>
  <c r="BY243" i="23"/>
  <c r="CA242" i="23"/>
  <c r="BY242" i="23"/>
  <c r="CA241" i="23"/>
  <c r="BY241" i="23"/>
  <c r="CA240" i="23"/>
  <c r="BY240" i="23"/>
  <c r="CA239" i="23"/>
  <c r="BY239" i="23"/>
  <c r="CA238" i="23"/>
  <c r="BY238" i="23"/>
  <c r="CA237" i="23"/>
  <c r="BY237" i="23"/>
  <c r="CA236" i="23"/>
  <c r="BY236" i="23"/>
  <c r="CA235" i="23"/>
  <c r="BY235" i="23"/>
  <c r="CA234" i="23"/>
  <c r="BY234" i="23"/>
  <c r="CA233" i="23"/>
  <c r="BY233" i="23"/>
  <c r="CA232" i="23"/>
  <c r="BY232" i="23"/>
  <c r="CA231" i="23"/>
  <c r="BY231" i="23"/>
  <c r="CA230" i="23"/>
  <c r="BY230" i="23"/>
  <c r="CA229" i="23"/>
  <c r="BY229" i="23"/>
  <c r="CA228" i="23"/>
  <c r="BY228" i="23"/>
  <c r="CA227" i="23"/>
  <c r="BY227" i="23"/>
  <c r="CA226" i="23"/>
  <c r="BY226" i="23"/>
  <c r="CA225" i="23"/>
  <c r="BY225" i="23"/>
  <c r="CA224" i="23"/>
  <c r="BY224" i="23"/>
  <c r="CA223" i="23"/>
  <c r="BY223" i="23"/>
  <c r="CA215" i="23"/>
  <c r="BY215" i="23"/>
  <c r="CA214" i="23"/>
  <c r="BY214" i="23"/>
  <c r="CB213" i="23"/>
  <c r="CA213" i="23"/>
  <c r="BY213" i="23"/>
  <c r="CA212" i="23"/>
  <c r="BY212" i="23"/>
  <c r="CA211" i="23"/>
  <c r="BY211" i="23"/>
  <c r="CA210" i="23"/>
  <c r="BY210" i="23"/>
  <c r="CA209" i="23"/>
  <c r="BY209" i="23"/>
  <c r="CA208" i="23"/>
  <c r="BY208" i="23"/>
  <c r="CA207" i="23"/>
  <c r="BY207" i="23"/>
  <c r="CA206" i="23"/>
  <c r="BY206" i="23"/>
  <c r="CA205" i="23"/>
  <c r="BY205" i="23"/>
  <c r="CA204" i="23"/>
  <c r="BY204" i="23"/>
  <c r="CA203" i="23"/>
  <c r="BY203" i="23"/>
  <c r="CA202" i="23"/>
  <c r="BY202" i="23"/>
  <c r="CA201" i="23"/>
  <c r="BY201" i="23"/>
  <c r="CA200" i="23"/>
  <c r="BY200" i="23"/>
  <c r="CA199" i="23"/>
  <c r="BY199" i="23"/>
  <c r="CA198" i="23"/>
  <c r="BY198" i="23"/>
  <c r="CA197" i="23"/>
  <c r="BY197" i="23"/>
  <c r="CA196" i="23"/>
  <c r="BY196" i="23"/>
  <c r="CA195" i="23"/>
  <c r="BY195" i="23"/>
  <c r="CA194" i="23"/>
  <c r="BY194" i="23"/>
  <c r="CA193" i="23"/>
  <c r="BY193" i="23"/>
  <c r="CA192" i="23"/>
  <c r="BY192" i="23"/>
  <c r="CA191" i="23"/>
  <c r="BY191" i="23"/>
  <c r="CA190" i="23"/>
  <c r="BY190" i="23"/>
  <c r="CA189" i="23"/>
  <c r="BY189" i="23"/>
  <c r="CA188" i="23"/>
  <c r="BY188" i="23"/>
  <c r="CA187" i="23"/>
  <c r="BY187" i="23"/>
  <c r="CA186" i="23"/>
  <c r="BY186" i="23"/>
  <c r="CA185" i="23"/>
  <c r="BY185" i="23"/>
  <c r="CA184" i="23"/>
  <c r="BY184" i="23"/>
  <c r="CA183" i="23"/>
  <c r="BY183" i="23"/>
  <c r="CA182" i="23"/>
  <c r="BY182" i="23"/>
  <c r="CA173" i="23"/>
  <c r="BY173" i="23"/>
  <c r="CA172" i="23"/>
  <c r="BY172" i="23"/>
  <c r="CB171" i="23"/>
  <c r="CA171" i="23"/>
  <c r="BY171" i="23"/>
  <c r="CA170" i="23"/>
  <c r="BY170" i="23"/>
  <c r="CA169" i="23"/>
  <c r="BY169" i="23"/>
  <c r="CA168" i="23"/>
  <c r="BY168" i="23"/>
  <c r="CA167" i="23"/>
  <c r="BY167" i="23"/>
  <c r="CA166" i="23"/>
  <c r="BY166" i="23"/>
  <c r="CA165" i="23"/>
  <c r="BY165" i="23"/>
  <c r="CA164" i="23"/>
  <c r="BY164" i="23"/>
  <c r="CA163" i="23"/>
  <c r="BY163" i="23"/>
  <c r="CA162" i="23"/>
  <c r="BY162" i="23"/>
  <c r="CA161" i="23"/>
  <c r="BY161" i="23"/>
  <c r="CA160" i="23"/>
  <c r="BY160" i="23"/>
  <c r="CA159" i="23"/>
  <c r="BY159" i="23"/>
  <c r="CA158" i="23"/>
  <c r="BY158" i="23"/>
  <c r="CA157" i="23"/>
  <c r="BY157" i="23"/>
  <c r="CA156" i="23"/>
  <c r="BY156" i="23"/>
  <c r="CA155" i="23"/>
  <c r="BY155" i="23"/>
  <c r="CA154" i="23"/>
  <c r="BY154" i="23"/>
  <c r="CA153" i="23"/>
  <c r="BY153" i="23"/>
  <c r="CA152" i="23"/>
  <c r="BY152" i="23"/>
  <c r="CA151" i="23"/>
  <c r="BY151" i="23"/>
  <c r="CA150" i="23"/>
  <c r="BY150" i="23"/>
  <c r="CA149" i="23"/>
  <c r="BY149" i="23"/>
  <c r="CA148" i="23"/>
  <c r="BY148" i="23"/>
  <c r="CA147" i="23"/>
  <c r="BY147" i="23"/>
  <c r="CA146" i="23"/>
  <c r="BY146" i="23"/>
  <c r="CA145" i="23"/>
  <c r="BY145" i="23"/>
  <c r="CA144" i="23"/>
  <c r="BY144" i="23"/>
  <c r="CA143" i="23"/>
  <c r="BY143" i="23"/>
  <c r="CA142" i="23"/>
  <c r="BY142" i="23"/>
  <c r="CA141" i="23"/>
  <c r="BY141" i="23"/>
  <c r="CA140" i="23"/>
  <c r="BY140" i="23"/>
  <c r="CA132" i="23"/>
  <c r="BY132" i="23"/>
  <c r="CA131" i="23"/>
  <c r="BY131" i="23"/>
  <c r="CB130" i="23"/>
  <c r="CA130" i="23"/>
  <c r="BY130" i="23"/>
  <c r="CA129" i="23"/>
  <c r="BY129" i="23"/>
  <c r="CA128" i="23"/>
  <c r="BY128" i="23"/>
  <c r="CA127" i="23"/>
  <c r="BY127" i="23"/>
  <c r="CA126" i="23"/>
  <c r="BY126" i="23"/>
  <c r="CA125" i="23"/>
  <c r="BY125" i="23"/>
  <c r="CA124" i="23"/>
  <c r="BY124" i="23"/>
  <c r="CA123" i="23"/>
  <c r="BY123" i="23"/>
  <c r="CA122" i="23"/>
  <c r="BY122" i="23"/>
  <c r="CA121" i="23"/>
  <c r="BY121" i="23"/>
  <c r="CA120" i="23"/>
  <c r="BY120" i="23"/>
  <c r="CA119" i="23"/>
  <c r="BY119" i="23"/>
  <c r="CA118" i="23"/>
  <c r="BY118" i="23"/>
  <c r="CA117" i="23"/>
  <c r="BY117" i="23"/>
  <c r="CA116" i="23"/>
  <c r="BY116" i="23"/>
  <c r="CA115" i="23"/>
  <c r="BY115" i="23"/>
  <c r="CA114" i="23"/>
  <c r="BY114" i="23"/>
  <c r="CA113" i="23"/>
  <c r="BY113" i="23"/>
  <c r="CA112" i="23"/>
  <c r="BY112" i="23"/>
  <c r="CA111" i="23"/>
  <c r="BY111" i="23"/>
  <c r="CA110" i="23"/>
  <c r="BY110" i="23"/>
  <c r="CA109" i="23"/>
  <c r="BY109" i="23"/>
  <c r="CA108" i="23"/>
  <c r="BY108" i="23"/>
  <c r="CA107" i="23"/>
  <c r="BY107" i="23"/>
  <c r="CA106" i="23"/>
  <c r="BY106" i="23"/>
  <c r="CA105" i="23"/>
  <c r="BY105" i="23"/>
  <c r="CA104" i="23"/>
  <c r="BY104" i="23"/>
  <c r="CA103" i="23"/>
  <c r="BY103" i="23"/>
  <c r="CB102" i="23"/>
  <c r="CA102" i="23"/>
  <c r="BY102" i="23"/>
  <c r="CA101" i="23"/>
  <c r="BY101" i="23"/>
  <c r="CA100" i="23"/>
  <c r="BY100" i="23"/>
  <c r="CB99" i="23"/>
  <c r="CA99" i="23"/>
  <c r="BY99" i="23"/>
  <c r="CA90" i="23"/>
  <c r="BY90" i="23"/>
  <c r="CA89" i="23"/>
  <c r="BY89" i="23"/>
  <c r="CB88" i="23"/>
  <c r="CA88" i="23"/>
  <c r="BY88" i="23"/>
  <c r="CA87" i="23"/>
  <c r="BY87" i="23"/>
  <c r="CA86" i="23"/>
  <c r="BY86" i="23"/>
  <c r="CA85" i="23"/>
  <c r="BY85" i="23"/>
  <c r="CA84" i="23"/>
  <c r="BY84" i="23"/>
  <c r="CA83" i="23"/>
  <c r="BY83" i="23"/>
  <c r="CA82" i="23"/>
  <c r="BY82" i="23"/>
  <c r="CA81" i="23"/>
  <c r="BY81" i="23"/>
  <c r="CA80" i="23"/>
  <c r="BY80" i="23"/>
  <c r="CA79" i="23"/>
  <c r="BY79" i="23"/>
  <c r="CA78" i="23"/>
  <c r="BY78" i="23"/>
  <c r="CA77" i="23"/>
  <c r="BY77" i="23"/>
  <c r="CA76" i="23"/>
  <c r="BY76" i="23"/>
  <c r="CA75" i="23"/>
  <c r="BY75" i="23"/>
  <c r="CA74" i="23"/>
  <c r="BY74" i="23"/>
  <c r="CA73" i="23"/>
  <c r="BY73" i="23"/>
  <c r="CA72" i="23"/>
  <c r="BY72" i="23"/>
  <c r="CA71" i="23"/>
  <c r="BY71" i="23"/>
  <c r="CA70" i="23"/>
  <c r="BY70" i="23"/>
  <c r="CA69" i="23"/>
  <c r="BY69" i="23"/>
  <c r="CA68" i="23"/>
  <c r="BY68" i="23"/>
  <c r="CA67" i="23"/>
  <c r="BY67" i="23"/>
  <c r="CA66" i="23"/>
  <c r="BY66" i="23"/>
  <c r="CA65" i="23"/>
  <c r="BY65" i="23"/>
  <c r="CA64" i="23"/>
  <c r="BY64" i="23"/>
  <c r="CA63" i="23"/>
  <c r="BY63" i="23"/>
  <c r="CA62" i="23"/>
  <c r="BY62" i="23"/>
  <c r="CA61" i="23"/>
  <c r="BY61" i="23"/>
  <c r="CB60" i="23"/>
  <c r="CA60" i="23"/>
  <c r="BY60" i="23"/>
  <c r="CA59" i="23"/>
  <c r="BY59" i="23"/>
  <c r="CA58" i="23"/>
  <c r="BY58" i="23"/>
  <c r="CB57" i="23"/>
  <c r="CA57" i="23"/>
  <c r="BY57" i="23"/>
  <c r="CA46" i="23"/>
  <c r="BY46" i="23"/>
  <c r="CA45" i="23"/>
  <c r="BY45" i="23"/>
  <c r="CB44" i="23"/>
  <c r="CA44" i="23"/>
  <c r="BY44" i="23"/>
  <c r="CA43" i="23"/>
  <c r="BY43" i="23"/>
  <c r="CA42" i="23"/>
  <c r="BY42" i="23"/>
  <c r="CA41" i="23"/>
  <c r="BY41" i="23"/>
  <c r="CA40" i="23"/>
  <c r="BY40" i="23"/>
  <c r="CA39" i="23"/>
  <c r="BY39" i="23"/>
  <c r="CA38" i="23"/>
  <c r="BY38" i="23"/>
  <c r="CA37" i="23"/>
  <c r="BY37" i="23"/>
  <c r="CA36" i="23"/>
  <c r="BY36" i="23"/>
  <c r="CA35" i="23"/>
  <c r="BY35" i="23"/>
  <c r="CA34" i="23"/>
  <c r="BY34" i="23"/>
  <c r="CA33" i="23"/>
  <c r="BY33" i="23"/>
  <c r="CA32" i="23"/>
  <c r="BY32" i="23"/>
  <c r="CA31" i="23"/>
  <c r="BY31" i="23"/>
  <c r="CA30" i="23"/>
  <c r="BY30" i="23"/>
  <c r="CA29" i="23"/>
  <c r="BY29" i="23"/>
  <c r="CA28" i="23"/>
  <c r="BY28" i="23"/>
  <c r="CA27" i="23"/>
  <c r="BY27" i="23"/>
  <c r="CA26" i="23"/>
  <c r="BY26" i="23"/>
  <c r="CA25" i="23"/>
  <c r="BY25" i="23"/>
  <c r="CA24" i="23"/>
  <c r="BY24" i="23"/>
  <c r="CA23" i="23"/>
  <c r="BY23" i="23"/>
  <c r="CA22" i="23"/>
  <c r="BY22" i="23"/>
  <c r="CA21" i="23"/>
  <c r="BY21" i="23"/>
  <c r="CA20" i="23"/>
  <c r="BY20" i="23"/>
  <c r="CA19" i="23"/>
  <c r="BY19" i="23"/>
  <c r="CA18" i="23"/>
  <c r="BY18" i="23"/>
  <c r="CA17" i="23"/>
  <c r="BY17" i="23"/>
  <c r="CB16" i="23"/>
  <c r="CA16" i="23"/>
  <c r="BY16" i="23"/>
  <c r="CA15" i="23"/>
  <c r="BY15" i="23"/>
  <c r="CA14" i="23"/>
  <c r="BY14" i="23"/>
  <c r="CB13" i="23"/>
  <c r="BY13" i="23"/>
  <c r="CB1044" i="21"/>
  <c r="CB1043" i="21"/>
  <c r="CB1042" i="21"/>
  <c r="CB1042" i="25" s="1"/>
  <c r="CB1041" i="21"/>
  <c r="CB1040" i="21"/>
  <c r="CB1039" i="21"/>
  <c r="CB1038" i="21"/>
  <c r="CB1038" i="25" s="1"/>
  <c r="CB1037" i="21"/>
  <c r="CB1036" i="21"/>
  <c r="CB1035" i="21"/>
  <c r="CB1034" i="21"/>
  <c r="CB1034" i="25" s="1"/>
  <c r="CB1033" i="21"/>
  <c r="CB1032" i="21"/>
  <c r="CB1031" i="21"/>
  <c r="CB1030" i="21"/>
  <c r="CB1030" i="25" s="1"/>
  <c r="CB1029" i="21"/>
  <c r="CB1028" i="21"/>
  <c r="CB1027" i="21"/>
  <c r="CB1026" i="21"/>
  <c r="CB1026" i="25" s="1"/>
  <c r="CB1025" i="21"/>
  <c r="CB1024" i="21"/>
  <c r="CB1023" i="21"/>
  <c r="CB1022" i="21"/>
  <c r="CB1022" i="25" s="1"/>
  <c r="CB1021" i="21"/>
  <c r="CB1020" i="21"/>
  <c r="CB1019" i="21"/>
  <c r="CB1018" i="21"/>
  <c r="CB1018" i="25" s="1"/>
  <c r="CB1017" i="21"/>
  <c r="CB1016" i="21"/>
  <c r="CB1015" i="21"/>
  <c r="CB1014" i="21"/>
  <c r="CB1014" i="25" s="1"/>
  <c r="CB1013" i="21"/>
  <c r="CB1012" i="21"/>
  <c r="CB1011" i="21"/>
  <c r="CB1003" i="21"/>
  <c r="CB1003" i="25" s="1"/>
  <c r="CB1002" i="21"/>
  <c r="CB1001" i="21"/>
  <c r="CB1000" i="21"/>
  <c r="CB999" i="21"/>
  <c r="CB999" i="25" s="1"/>
  <c r="CB998" i="21"/>
  <c r="CB997" i="21"/>
  <c r="CB996" i="21"/>
  <c r="CB995" i="21"/>
  <c r="CB995" i="25" s="1"/>
  <c r="CB994" i="21"/>
  <c r="CB993" i="21"/>
  <c r="CB992" i="21"/>
  <c r="CB991" i="21"/>
  <c r="CB991" i="25" s="1"/>
  <c r="CB990" i="21"/>
  <c r="CB989" i="21"/>
  <c r="CB988" i="21"/>
  <c r="CB987" i="21"/>
  <c r="CB987" i="25" s="1"/>
  <c r="CB986" i="21"/>
  <c r="CB985" i="21"/>
  <c r="CB984" i="21"/>
  <c r="CB983" i="21"/>
  <c r="CB983" i="25" s="1"/>
  <c r="CB982" i="21"/>
  <c r="CB981" i="21"/>
  <c r="CB980" i="21"/>
  <c r="CB979" i="21"/>
  <c r="CB979" i="25" s="1"/>
  <c r="CB978" i="21"/>
  <c r="CB977" i="21"/>
  <c r="CB976" i="21"/>
  <c r="CB975" i="21"/>
  <c r="CB975" i="25" s="1"/>
  <c r="CB974" i="21"/>
  <c r="CB973" i="21"/>
  <c r="CB972" i="21"/>
  <c r="CB971" i="21"/>
  <c r="CB971" i="25" s="1"/>
  <c r="CB970" i="21"/>
  <c r="CB961" i="21"/>
  <c r="CB960" i="21"/>
  <c r="CB959" i="21"/>
  <c r="CB959" i="25" s="1"/>
  <c r="CB958" i="21"/>
  <c r="CB957" i="21"/>
  <c r="CB956" i="21"/>
  <c r="CB955" i="21"/>
  <c r="CB955" i="25" s="1"/>
  <c r="CB954" i="21"/>
  <c r="CB953" i="21"/>
  <c r="CB952" i="21"/>
  <c r="CB951" i="21"/>
  <c r="CB951" i="25" s="1"/>
  <c r="CB950" i="21"/>
  <c r="CB949" i="21"/>
  <c r="CB948" i="21"/>
  <c r="CB947" i="21"/>
  <c r="CB947" i="25" s="1"/>
  <c r="CB946" i="21"/>
  <c r="CB945" i="21"/>
  <c r="CB944" i="21"/>
  <c r="CB943" i="21"/>
  <c r="CB943" i="25" s="1"/>
  <c r="CB942" i="21"/>
  <c r="CB941" i="21"/>
  <c r="CB941" i="23" s="1"/>
  <c r="CB940" i="21"/>
  <c r="CB939" i="21"/>
  <c r="CB939" i="23" s="1"/>
  <c r="CB938" i="21"/>
  <c r="CB937" i="21"/>
  <c r="CB937" i="23" s="1"/>
  <c r="CB936" i="21"/>
  <c r="CB935" i="21"/>
  <c r="CB935" i="25" s="1"/>
  <c r="CB934" i="21"/>
  <c r="CB933" i="21"/>
  <c r="CB933" i="23" s="1"/>
  <c r="CB932" i="21"/>
  <c r="CB931" i="21"/>
  <c r="CB931" i="23" s="1"/>
  <c r="CB930" i="21"/>
  <c r="CB929" i="21"/>
  <c r="CB929" i="23" s="1"/>
  <c r="CB928" i="21"/>
  <c r="CB920" i="21"/>
  <c r="CB920" i="25" s="1"/>
  <c r="CB919" i="21"/>
  <c r="CB919" i="25" s="1"/>
  <c r="CB917" i="21"/>
  <c r="CB917" i="23" s="1"/>
  <c r="CB916" i="21"/>
  <c r="CB915" i="21"/>
  <c r="CB915" i="23" s="1"/>
  <c r="CB914" i="21"/>
  <c r="CB913" i="21"/>
  <c r="CB913" i="23" s="1"/>
  <c r="CB912" i="21"/>
  <c r="CB911" i="21"/>
  <c r="CB911" i="23" s="1"/>
  <c r="CB910" i="21"/>
  <c r="CB909" i="21"/>
  <c r="CB909" i="23" s="1"/>
  <c r="CB908" i="21"/>
  <c r="CB907" i="21"/>
  <c r="CB907" i="23" s="1"/>
  <c r="CB906" i="21"/>
  <c r="CB905" i="21"/>
  <c r="CB905" i="23" s="1"/>
  <c r="CB904" i="21"/>
  <c r="CB903" i="21"/>
  <c r="CB903" i="23" s="1"/>
  <c r="CB902" i="21"/>
  <c r="CB901" i="21"/>
  <c r="CB901" i="23" s="1"/>
  <c r="CB900" i="21"/>
  <c r="CB899" i="21"/>
  <c r="CB899" i="23" s="1"/>
  <c r="CB898" i="21"/>
  <c r="CB897" i="21"/>
  <c r="CB897" i="23" s="1"/>
  <c r="CB896" i="21"/>
  <c r="CB895" i="21"/>
  <c r="CB895" i="23" s="1"/>
  <c r="CB894" i="21"/>
  <c r="CB893" i="21"/>
  <c r="CB893" i="23" s="1"/>
  <c r="CB892" i="21"/>
  <c r="CB891" i="21"/>
  <c r="CB891" i="23" s="1"/>
  <c r="CB890" i="21"/>
  <c r="CB889" i="21"/>
  <c r="CB889" i="23" s="1"/>
  <c r="CB888" i="21"/>
  <c r="CB878" i="21"/>
  <c r="CB878" i="25" s="1"/>
  <c r="CB877" i="21"/>
  <c r="CB877" i="25" s="1"/>
  <c r="CB875" i="21"/>
  <c r="CB875" i="23" s="1"/>
  <c r="CB874" i="21"/>
  <c r="CB873" i="21"/>
  <c r="CB873" i="23" s="1"/>
  <c r="CB872" i="21"/>
  <c r="CB871" i="21"/>
  <c r="CB871" i="23" s="1"/>
  <c r="CB870" i="21"/>
  <c r="CB869" i="21"/>
  <c r="CB869" i="23" s="1"/>
  <c r="CB868" i="21"/>
  <c r="CB867" i="21"/>
  <c r="CB867" i="23" s="1"/>
  <c r="CB866" i="21"/>
  <c r="CB865" i="21"/>
  <c r="CB865" i="23" s="1"/>
  <c r="CB864" i="21"/>
  <c r="CB863" i="21"/>
  <c r="CB863" i="23" s="1"/>
  <c r="CB862" i="21"/>
  <c r="CB861" i="21"/>
  <c r="CB861" i="23" s="1"/>
  <c r="CB860" i="21"/>
  <c r="CB859" i="21"/>
  <c r="CB859" i="23" s="1"/>
  <c r="CB858" i="21"/>
  <c r="CB857" i="21"/>
  <c r="CB857" i="23" s="1"/>
  <c r="CB856" i="21"/>
  <c r="CB855" i="21"/>
  <c r="CB855" i="23" s="1"/>
  <c r="CB854" i="21"/>
  <c r="CB853" i="21"/>
  <c r="CB853" i="23" s="1"/>
  <c r="CB852" i="21"/>
  <c r="CB851" i="21"/>
  <c r="CB851" i="23" s="1"/>
  <c r="CB850" i="21"/>
  <c r="CB849" i="21"/>
  <c r="CB849" i="23" s="1"/>
  <c r="CB848" i="21"/>
  <c r="CB847" i="21"/>
  <c r="CB847" i="23" s="1"/>
  <c r="CB846" i="21"/>
  <c r="CB845" i="21"/>
  <c r="CB845" i="23" s="1"/>
  <c r="CB836" i="21"/>
  <c r="CB836" i="25" s="1"/>
  <c r="CB835" i="21"/>
  <c r="CB835" i="25" s="1"/>
  <c r="CB833" i="21"/>
  <c r="CB832" i="21"/>
  <c r="CB832" i="23" s="1"/>
  <c r="CB831" i="21"/>
  <c r="CB830" i="21"/>
  <c r="CB830" i="23" s="1"/>
  <c r="CB829" i="21"/>
  <c r="CB828" i="21"/>
  <c r="CB828" i="25" s="1"/>
  <c r="CB827" i="21"/>
  <c r="CB826" i="21"/>
  <c r="CB826" i="23" s="1"/>
  <c r="CB825" i="21"/>
  <c r="CB824" i="21"/>
  <c r="CB824" i="23" s="1"/>
  <c r="CB823" i="21"/>
  <c r="CB822" i="21"/>
  <c r="CB822" i="23" s="1"/>
  <c r="CB821" i="21"/>
  <c r="CB820" i="21"/>
  <c r="CB820" i="25" s="1"/>
  <c r="CB819" i="21"/>
  <c r="CB818" i="21"/>
  <c r="CB818" i="23" s="1"/>
  <c r="CB817" i="21"/>
  <c r="CB816" i="21"/>
  <c r="CB816" i="25" s="1"/>
  <c r="CB815" i="21"/>
  <c r="CB814" i="21"/>
  <c r="CB814" i="23" s="1"/>
  <c r="CB813" i="21"/>
  <c r="CB812" i="21"/>
  <c r="CB812" i="25" s="1"/>
  <c r="CB811" i="21"/>
  <c r="CB810" i="21"/>
  <c r="CB810" i="23" s="1"/>
  <c r="CB809" i="21"/>
  <c r="CB808" i="21"/>
  <c r="CB808" i="25" s="1"/>
  <c r="CB807" i="21"/>
  <c r="CB806" i="21"/>
  <c r="CB806" i="23" s="1"/>
  <c r="CB805" i="21"/>
  <c r="CB804" i="21"/>
  <c r="CB804" i="25" s="1"/>
  <c r="CB803" i="21"/>
  <c r="CB795" i="21"/>
  <c r="CB795" i="25" s="1"/>
  <c r="CB794" i="21"/>
  <c r="CB794" i="25" s="1"/>
  <c r="CB792" i="21"/>
  <c r="CB792" i="23" s="1"/>
  <c r="CB791" i="21"/>
  <c r="CB790" i="21"/>
  <c r="CB790" i="23" s="1"/>
  <c r="CB789" i="21"/>
  <c r="CB788" i="21"/>
  <c r="CB788" i="23" s="1"/>
  <c r="CB787" i="21"/>
  <c r="CB786" i="21"/>
  <c r="CB786" i="23" s="1"/>
  <c r="CB785" i="21"/>
  <c r="CB784" i="21"/>
  <c r="CB784" i="23" s="1"/>
  <c r="CB783" i="21"/>
  <c r="CB782" i="21"/>
  <c r="CB782" i="23" s="1"/>
  <c r="CB781" i="21"/>
  <c r="CB780" i="21"/>
  <c r="CB780" i="23" s="1"/>
  <c r="CB779" i="21"/>
  <c r="CB778" i="21"/>
  <c r="CB778" i="23" s="1"/>
  <c r="CB777" i="21"/>
  <c r="CB776" i="21"/>
  <c r="CB776" i="23" s="1"/>
  <c r="CB775" i="21"/>
  <c r="CB774" i="21"/>
  <c r="CB774" i="23" s="1"/>
  <c r="CB773" i="21"/>
  <c r="CB772" i="21"/>
  <c r="CB772" i="23" s="1"/>
  <c r="CB771" i="21"/>
  <c r="CB770" i="21"/>
  <c r="CB770" i="23" s="1"/>
  <c r="CB769" i="21"/>
  <c r="CB768" i="21"/>
  <c r="CB768" i="23" s="1"/>
  <c r="CB767" i="21"/>
  <c r="CB766" i="21"/>
  <c r="CB766" i="23" s="1"/>
  <c r="CB765" i="21"/>
  <c r="CB764" i="21"/>
  <c r="CB764" i="23" s="1"/>
  <c r="CB763" i="21"/>
  <c r="CB762" i="21"/>
  <c r="CB762" i="23" s="1"/>
  <c r="CB754" i="21"/>
  <c r="CB754" i="25" s="1"/>
  <c r="CB753" i="21"/>
  <c r="CB753" i="25" s="1"/>
  <c r="CB751" i="21"/>
  <c r="CB750" i="21"/>
  <c r="CB750" i="25" s="1"/>
  <c r="CB749" i="21"/>
  <c r="CB748" i="21"/>
  <c r="CB748" i="23" s="1"/>
  <c r="CB747" i="21"/>
  <c r="CB746" i="21"/>
  <c r="CB746" i="25" s="1"/>
  <c r="CB745" i="21"/>
  <c r="CB744" i="21"/>
  <c r="CB744" i="23" s="1"/>
  <c r="CB743" i="21"/>
  <c r="CB742" i="21"/>
  <c r="CB742" i="25" s="1"/>
  <c r="CB741" i="21"/>
  <c r="CB740" i="21"/>
  <c r="CB740" i="23" s="1"/>
  <c r="CB739" i="21"/>
  <c r="CB738" i="21"/>
  <c r="CB738" i="25" s="1"/>
  <c r="CB737" i="21"/>
  <c r="CB736" i="21"/>
  <c r="CB736" i="23" s="1"/>
  <c r="CB735" i="21"/>
  <c r="CB734" i="21"/>
  <c r="CB734" i="25" s="1"/>
  <c r="CB733" i="21"/>
  <c r="CB732" i="21"/>
  <c r="CB732" i="23" s="1"/>
  <c r="CB731" i="21"/>
  <c r="CB730" i="21"/>
  <c r="CB730" i="25" s="1"/>
  <c r="CB729" i="21"/>
  <c r="CB728" i="21"/>
  <c r="CB728" i="23" s="1"/>
  <c r="CB727" i="21"/>
  <c r="CB726" i="21"/>
  <c r="CB726" i="25" s="1"/>
  <c r="CB725" i="21"/>
  <c r="CB724" i="21"/>
  <c r="CB724" i="23" s="1"/>
  <c r="CB723" i="21"/>
  <c r="CB722" i="21"/>
  <c r="CB722" i="25" s="1"/>
  <c r="CB721" i="21"/>
  <c r="CB713" i="21"/>
  <c r="CB713" i="25" s="1"/>
  <c r="CB712" i="21"/>
  <c r="CB712" i="25" s="1"/>
  <c r="CB710" i="21"/>
  <c r="CB710" i="23" s="1"/>
  <c r="CB709" i="21"/>
  <c r="CB708" i="21"/>
  <c r="CB708" i="23" s="1"/>
  <c r="CB707" i="21"/>
  <c r="CB706" i="21"/>
  <c r="CB706" i="23" s="1"/>
  <c r="CB705" i="21"/>
  <c r="CB704" i="21"/>
  <c r="CB704" i="23" s="1"/>
  <c r="CB703" i="21"/>
  <c r="CB702" i="21"/>
  <c r="CB702" i="23" s="1"/>
  <c r="CB701" i="21"/>
  <c r="CB700" i="21"/>
  <c r="CB700" i="23" s="1"/>
  <c r="CB699" i="21"/>
  <c r="CB698" i="21"/>
  <c r="CB698" i="23" s="1"/>
  <c r="CB697" i="21"/>
  <c r="CB696" i="21"/>
  <c r="CB696" i="23" s="1"/>
  <c r="CB695" i="21"/>
  <c r="CB694" i="21"/>
  <c r="CB694" i="23" s="1"/>
  <c r="CB693" i="21"/>
  <c r="CB692" i="21"/>
  <c r="CB692" i="23" s="1"/>
  <c r="CB691" i="21"/>
  <c r="CB690" i="21"/>
  <c r="CB690" i="23" s="1"/>
  <c r="CB689" i="21"/>
  <c r="CB688" i="21"/>
  <c r="CB688" i="23" s="1"/>
  <c r="CB687" i="21"/>
  <c r="CB686" i="21"/>
  <c r="CB686" i="23" s="1"/>
  <c r="CB685" i="21"/>
  <c r="CB684" i="21"/>
  <c r="CB684" i="23" s="1"/>
  <c r="CB683" i="21"/>
  <c r="CB682" i="21"/>
  <c r="CB682" i="23" s="1"/>
  <c r="CB681" i="21"/>
  <c r="CB680" i="21"/>
  <c r="CB680" i="23" s="1"/>
  <c r="CB671" i="21"/>
  <c r="CB671" i="25" s="1"/>
  <c r="CB670" i="21"/>
  <c r="CB670" i="25" s="1"/>
  <c r="CB668" i="21"/>
  <c r="CB667" i="21"/>
  <c r="CB667" i="25" s="1"/>
  <c r="CB666" i="21"/>
  <c r="CB665" i="21"/>
  <c r="CB665" i="23" s="1"/>
  <c r="CB664" i="21"/>
  <c r="CB663" i="21"/>
  <c r="CB663" i="25" s="1"/>
  <c r="CB662" i="21"/>
  <c r="CB661" i="21"/>
  <c r="CB661" i="23" s="1"/>
  <c r="CB660" i="21"/>
  <c r="CB659" i="21"/>
  <c r="CB659" i="25" s="1"/>
  <c r="CB658" i="21"/>
  <c r="CB657" i="21"/>
  <c r="CB657" i="23" s="1"/>
  <c r="CB656" i="21"/>
  <c r="CB655" i="21"/>
  <c r="CB655" i="25" s="1"/>
  <c r="CB654" i="21"/>
  <c r="CB653" i="21"/>
  <c r="CB653" i="23" s="1"/>
  <c r="CB652" i="21"/>
  <c r="CB651" i="21"/>
  <c r="CB651" i="25" s="1"/>
  <c r="CB650" i="21"/>
  <c r="CB649" i="21"/>
  <c r="CB649" i="23" s="1"/>
  <c r="CB648" i="21"/>
  <c r="CB647" i="21"/>
  <c r="CB647" i="25" s="1"/>
  <c r="CB646" i="21"/>
  <c r="CB645" i="21"/>
  <c r="CB645" i="23" s="1"/>
  <c r="CB644" i="21"/>
  <c r="CB643" i="21"/>
  <c r="CB643" i="25" s="1"/>
  <c r="CB642" i="21"/>
  <c r="CB641" i="21"/>
  <c r="CB641" i="23" s="1"/>
  <c r="CB640" i="21"/>
  <c r="CB639" i="21"/>
  <c r="CB639" i="25" s="1"/>
  <c r="CB638" i="21"/>
  <c r="CB630" i="21"/>
  <c r="CB630" i="25" s="1"/>
  <c r="CB629" i="21"/>
  <c r="CB629" i="25" s="1"/>
  <c r="CB627" i="21"/>
  <c r="CB627" i="23" s="1"/>
  <c r="CB626" i="21"/>
  <c r="CB625" i="21"/>
  <c r="CB625" i="23" s="1"/>
  <c r="CB624" i="21"/>
  <c r="CB623" i="21"/>
  <c r="CB623" i="23" s="1"/>
  <c r="CB622" i="21"/>
  <c r="CB621" i="21"/>
  <c r="CB621" i="23" s="1"/>
  <c r="CB620" i="21"/>
  <c r="CB619" i="21"/>
  <c r="CB619" i="23" s="1"/>
  <c r="CB618" i="21"/>
  <c r="CB617" i="21"/>
  <c r="CB617" i="23" s="1"/>
  <c r="CB616" i="21"/>
  <c r="CB615" i="21"/>
  <c r="CB615" i="23" s="1"/>
  <c r="CB614" i="21"/>
  <c r="CB613" i="21"/>
  <c r="CB613" i="23" s="1"/>
  <c r="CB612" i="21"/>
  <c r="CB611" i="21"/>
  <c r="CB611" i="23" s="1"/>
  <c r="CB610" i="21"/>
  <c r="CB609" i="21"/>
  <c r="CB609" i="23" s="1"/>
  <c r="CB608" i="21"/>
  <c r="CB607" i="21"/>
  <c r="CB607" i="23" s="1"/>
  <c r="CB606" i="21"/>
  <c r="CB606" i="25" s="1"/>
  <c r="CB605" i="21"/>
  <c r="CB605" i="23" s="1"/>
  <c r="CB604" i="21"/>
  <c r="CB603" i="21"/>
  <c r="CB603" i="23" s="1"/>
  <c r="CB602" i="21"/>
  <c r="CB601" i="21"/>
  <c r="CB601" i="23" s="1"/>
  <c r="CB600" i="21"/>
  <c r="CB599" i="21"/>
  <c r="CB599" i="23" s="1"/>
  <c r="CB598" i="21"/>
  <c r="CB598" i="25" s="1"/>
  <c r="CB597" i="21"/>
  <c r="CB597" i="23" s="1"/>
  <c r="CB588" i="21"/>
  <c r="CB588" i="25" s="1"/>
  <c r="CB587" i="21"/>
  <c r="CB587" i="25" s="1"/>
  <c r="CB585" i="21"/>
  <c r="CB584" i="21"/>
  <c r="CB584" i="25" s="1"/>
  <c r="CB583" i="21"/>
  <c r="CB582" i="21"/>
  <c r="CB582" i="23" s="1"/>
  <c r="CB581" i="21"/>
  <c r="CB580" i="21"/>
  <c r="CB580" i="25" s="1"/>
  <c r="CB579" i="21"/>
  <c r="CB578" i="21"/>
  <c r="CB578" i="23" s="1"/>
  <c r="CB577" i="21"/>
  <c r="CB577" i="25" s="1"/>
  <c r="CB576" i="21"/>
  <c r="CB576" i="23" s="1"/>
  <c r="CB575" i="21"/>
  <c r="CB574" i="21"/>
  <c r="CB574" i="23" s="1"/>
  <c r="CB573" i="21"/>
  <c r="CB573" i="25" s="1"/>
  <c r="CB572" i="21"/>
  <c r="CB572" i="23" s="1"/>
  <c r="CB571" i="21"/>
  <c r="CB570" i="21"/>
  <c r="CB570" i="23" s="1"/>
  <c r="CB569" i="21"/>
  <c r="CB569" i="25" s="1"/>
  <c r="CB568" i="21"/>
  <c r="CB568" i="23" s="1"/>
  <c r="CB567" i="21"/>
  <c r="CB566" i="21"/>
  <c r="CB566" i="23" s="1"/>
  <c r="CB565" i="21"/>
  <c r="CB565" i="25" s="1"/>
  <c r="CB564" i="21"/>
  <c r="CB564" i="23" s="1"/>
  <c r="CB563" i="21"/>
  <c r="CB562" i="21"/>
  <c r="CB562" i="23" s="1"/>
  <c r="CB561" i="21"/>
  <c r="CB561" i="25" s="1"/>
  <c r="CB560" i="21"/>
  <c r="CB560" i="23" s="1"/>
  <c r="CB559" i="21"/>
  <c r="CB558" i="21"/>
  <c r="CB558" i="23" s="1"/>
  <c r="CB557" i="21"/>
  <c r="CB557" i="25" s="1"/>
  <c r="CB556" i="21"/>
  <c r="CB556" i="23" s="1"/>
  <c r="CB555" i="21"/>
  <c r="CB547" i="21"/>
  <c r="CB547" i="25" s="1"/>
  <c r="CB546" i="21"/>
  <c r="CB546" i="25" s="1"/>
  <c r="CB544" i="21"/>
  <c r="CB544" i="25" s="1"/>
  <c r="CB543" i="21"/>
  <c r="CB542" i="21"/>
  <c r="CB542" i="25" s="1"/>
  <c r="CB541" i="21"/>
  <c r="CB540" i="21"/>
  <c r="CB540" i="25" s="1"/>
  <c r="CB539" i="21"/>
  <c r="CB538" i="21"/>
  <c r="CB538" i="25" s="1"/>
  <c r="CB537" i="21"/>
  <c r="CB536" i="21"/>
  <c r="CB536" i="25" s="1"/>
  <c r="CB535" i="21"/>
  <c r="CB534" i="21"/>
  <c r="CB534" i="25" s="1"/>
  <c r="CB533" i="21"/>
  <c r="CB532" i="21"/>
  <c r="CB532" i="25" s="1"/>
  <c r="CB531" i="21"/>
  <c r="CB530" i="21"/>
  <c r="CB530" i="25" s="1"/>
  <c r="CB529" i="21"/>
  <c r="CB528" i="21"/>
  <c r="CB528" i="25" s="1"/>
  <c r="CB527" i="21"/>
  <c r="CB526" i="21"/>
  <c r="CB526" i="25" s="1"/>
  <c r="CB525" i="21"/>
  <c r="CB524" i="21"/>
  <c r="CB524" i="25" s="1"/>
  <c r="CB523" i="21"/>
  <c r="CB522" i="21"/>
  <c r="CB522" i="25" s="1"/>
  <c r="CB521" i="21"/>
  <c r="CB520" i="21"/>
  <c r="CB520" i="25" s="1"/>
  <c r="CB519" i="21"/>
  <c r="CB518" i="21"/>
  <c r="CB518" i="25" s="1"/>
  <c r="CB517" i="21"/>
  <c r="CB516" i="21"/>
  <c r="CB516" i="25" s="1"/>
  <c r="CB515" i="21"/>
  <c r="CB514" i="21"/>
  <c r="CB514" i="25" s="1"/>
  <c r="CB506" i="21"/>
  <c r="CB506" i="25" s="1"/>
  <c r="CB505" i="21"/>
  <c r="CB505" i="25" s="1"/>
  <c r="CB503" i="21"/>
  <c r="CB503" i="25" s="1"/>
  <c r="CB502" i="21"/>
  <c r="CB502" i="23" s="1"/>
  <c r="CB501" i="21"/>
  <c r="CB500" i="21"/>
  <c r="CB500" i="23" s="1"/>
  <c r="CB499" i="21"/>
  <c r="CB499" i="25" s="1"/>
  <c r="CB498" i="21"/>
  <c r="CB498" i="23" s="1"/>
  <c r="CB497" i="21"/>
  <c r="CB496" i="21"/>
  <c r="CB496" i="23" s="1"/>
  <c r="CB495" i="21"/>
  <c r="CB495" i="25" s="1"/>
  <c r="CB494" i="21"/>
  <c r="CB494" i="23" s="1"/>
  <c r="CB493" i="21"/>
  <c r="CB492" i="21"/>
  <c r="CB492" i="23" s="1"/>
  <c r="CB491" i="21"/>
  <c r="CB491" i="25" s="1"/>
  <c r="CB490" i="21"/>
  <c r="CB490" i="23" s="1"/>
  <c r="CB489" i="21"/>
  <c r="CB488" i="21"/>
  <c r="CB488" i="23" s="1"/>
  <c r="CB487" i="21"/>
  <c r="CB487" i="25" s="1"/>
  <c r="CB486" i="21"/>
  <c r="CB486" i="23" s="1"/>
  <c r="CB485" i="21"/>
  <c r="CB484" i="21"/>
  <c r="CB484" i="23" s="1"/>
  <c r="CB483" i="21"/>
  <c r="CB483" i="25" s="1"/>
  <c r="CB482" i="21"/>
  <c r="CB482" i="23" s="1"/>
  <c r="CB481" i="21"/>
  <c r="CB480" i="21"/>
  <c r="CB480" i="23" s="1"/>
  <c r="CB479" i="21"/>
  <c r="CB479" i="25" s="1"/>
  <c r="CB478" i="21"/>
  <c r="CB478" i="23" s="1"/>
  <c r="CB477" i="21"/>
  <c r="CB475" i="21"/>
  <c r="CB475" i="25" s="1"/>
  <c r="CB474" i="21"/>
  <c r="CB474" i="25" s="1"/>
  <c r="CB473" i="21"/>
  <c r="CB473" i="25" s="1"/>
  <c r="CB464" i="21"/>
  <c r="CB464" i="25" s="1"/>
  <c r="CB463" i="21"/>
  <c r="CB463" i="25" s="1"/>
  <c r="CB461" i="21"/>
  <c r="CB461" i="25" s="1"/>
  <c r="CB460" i="21"/>
  <c r="CB460" i="25" s="1"/>
  <c r="CB459" i="21"/>
  <c r="CB459" i="25" s="1"/>
  <c r="CB458" i="21"/>
  <c r="CB458" i="25" s="1"/>
  <c r="CB457" i="21"/>
  <c r="CB457" i="25" s="1"/>
  <c r="CB456" i="21"/>
  <c r="CB456" i="25" s="1"/>
  <c r="CB455" i="21"/>
  <c r="CB455" i="25" s="1"/>
  <c r="CB454" i="21"/>
  <c r="CB454" i="25" s="1"/>
  <c r="CB453" i="21"/>
  <c r="CB453" i="25" s="1"/>
  <c r="CB452" i="21"/>
  <c r="CB452" i="25" s="1"/>
  <c r="CB451" i="21"/>
  <c r="CB451" i="25" s="1"/>
  <c r="CB450" i="21"/>
  <c r="CB450" i="25" s="1"/>
  <c r="CB449" i="21"/>
  <c r="CB449" i="25" s="1"/>
  <c r="CB448" i="21"/>
  <c r="CB448" i="25" s="1"/>
  <c r="CB447" i="21"/>
  <c r="CB447" i="25" s="1"/>
  <c r="CB446" i="21"/>
  <c r="CB446" i="25" s="1"/>
  <c r="CB445" i="21"/>
  <c r="CB445" i="25" s="1"/>
  <c r="CB444" i="21"/>
  <c r="CB444" i="25" s="1"/>
  <c r="CB443" i="21"/>
  <c r="CB443" i="25" s="1"/>
  <c r="CB442" i="21"/>
  <c r="CB442" i="25" s="1"/>
  <c r="CB441" i="21"/>
  <c r="CB441" i="25" s="1"/>
  <c r="CB440" i="21"/>
  <c r="CB440" i="25" s="1"/>
  <c r="CB439" i="21"/>
  <c r="CB439" i="25" s="1"/>
  <c r="CB438" i="21"/>
  <c r="CB438" i="25" s="1"/>
  <c r="CB437" i="21"/>
  <c r="CB437" i="25" s="1"/>
  <c r="CB436" i="21"/>
  <c r="CB436" i="25" s="1"/>
  <c r="CB435" i="21"/>
  <c r="CB435" i="25" s="1"/>
  <c r="CB433" i="21"/>
  <c r="CB433" i="25" s="1"/>
  <c r="CB432" i="21"/>
  <c r="CB432" i="25" s="1"/>
  <c r="CB431" i="21"/>
  <c r="CB431" i="25" s="1"/>
  <c r="CB422" i="21"/>
  <c r="CB422" i="25" s="1"/>
  <c r="CB421" i="21"/>
  <c r="CB421" i="25" s="1"/>
  <c r="CB419" i="21"/>
  <c r="CB419" i="25" s="1"/>
  <c r="CB418" i="21"/>
  <c r="CB418" i="25" s="1"/>
  <c r="CB417" i="21"/>
  <c r="CB416" i="21"/>
  <c r="CB416" i="25" s="1"/>
  <c r="CB415" i="21"/>
  <c r="CB415" i="25" s="1"/>
  <c r="CB414" i="21"/>
  <c r="CB414" i="25" s="1"/>
  <c r="CB413" i="21"/>
  <c r="CB412" i="21"/>
  <c r="CB412" i="25" s="1"/>
  <c r="CB411" i="21"/>
  <c r="CB411" i="25" s="1"/>
  <c r="CB410" i="21"/>
  <c r="CB410" i="25" s="1"/>
  <c r="CB409" i="21"/>
  <c r="CB408" i="21"/>
  <c r="CB408" i="25" s="1"/>
  <c r="CB407" i="21"/>
  <c r="CB407" i="25" s="1"/>
  <c r="CB406" i="21"/>
  <c r="CB406" i="25" s="1"/>
  <c r="CB405" i="21"/>
  <c r="CB404" i="21"/>
  <c r="CB404" i="25" s="1"/>
  <c r="CB403" i="21"/>
  <c r="CB403" i="25" s="1"/>
  <c r="CB402" i="21"/>
  <c r="CB402" i="25" s="1"/>
  <c r="CB401" i="21"/>
  <c r="CB400" i="21"/>
  <c r="CB400" i="25" s="1"/>
  <c r="CB399" i="21"/>
  <c r="CB399" i="25" s="1"/>
  <c r="CB398" i="21"/>
  <c r="CB398" i="25" s="1"/>
  <c r="CB397" i="21"/>
  <c r="CB396" i="21"/>
  <c r="CB396" i="25" s="1"/>
  <c r="CB395" i="21"/>
  <c r="CB395" i="25" s="1"/>
  <c r="CB394" i="21"/>
  <c r="CB394" i="25" s="1"/>
  <c r="CB393" i="21"/>
  <c r="CB391" i="21"/>
  <c r="CB391" i="25" s="1"/>
  <c r="CB390" i="21"/>
  <c r="CB390" i="25" s="1"/>
  <c r="CB389" i="21"/>
  <c r="CB389" i="25" s="1"/>
  <c r="CB380" i="21"/>
  <c r="CB380" i="25" s="1"/>
  <c r="CB379" i="21"/>
  <c r="CB379" i="25" s="1"/>
  <c r="CB377" i="21"/>
  <c r="CB377" i="25" s="1"/>
  <c r="CB376" i="21"/>
  <c r="CB376" i="25" s="1"/>
  <c r="CB375" i="21"/>
  <c r="CB375" i="25" s="1"/>
  <c r="CB374" i="21"/>
  <c r="CB374" i="25" s="1"/>
  <c r="CB373" i="21"/>
  <c r="CB373" i="25" s="1"/>
  <c r="CB372" i="21"/>
  <c r="CB372" i="25" s="1"/>
  <c r="CB371" i="21"/>
  <c r="CB371" i="25" s="1"/>
  <c r="CB370" i="21"/>
  <c r="CB370" i="25" s="1"/>
  <c r="CB369" i="21"/>
  <c r="CB369" i="25" s="1"/>
  <c r="CB368" i="21"/>
  <c r="CB368" i="25" s="1"/>
  <c r="CB367" i="21"/>
  <c r="CB367" i="25" s="1"/>
  <c r="CB366" i="21"/>
  <c r="CB366" i="25" s="1"/>
  <c r="CB365" i="21"/>
  <c r="CB365" i="25" s="1"/>
  <c r="CB364" i="21"/>
  <c r="CB364" i="25" s="1"/>
  <c r="CB363" i="21"/>
  <c r="CB363" i="25" s="1"/>
  <c r="CB362" i="21"/>
  <c r="CB362" i="25" s="1"/>
  <c r="CB361" i="21"/>
  <c r="CB361" i="25" s="1"/>
  <c r="CB360" i="21"/>
  <c r="CB360" i="25" s="1"/>
  <c r="CB359" i="21"/>
  <c r="CB359" i="25" s="1"/>
  <c r="CB358" i="21"/>
  <c r="CB358" i="25" s="1"/>
  <c r="CB357" i="21"/>
  <c r="CB357" i="25" s="1"/>
  <c r="CB356" i="21"/>
  <c r="CB356" i="25" s="1"/>
  <c r="CB355" i="21"/>
  <c r="CB355" i="25" s="1"/>
  <c r="CB354" i="21"/>
  <c r="CB354" i="25" s="1"/>
  <c r="CB353" i="21"/>
  <c r="CB353" i="25" s="1"/>
  <c r="CB352" i="21"/>
  <c r="CB352" i="25" s="1"/>
  <c r="CB351" i="21"/>
  <c r="CB351" i="25" s="1"/>
  <c r="CB349" i="21"/>
  <c r="CB349" i="25" s="1"/>
  <c r="CB348" i="21"/>
  <c r="CB348" i="25" s="1"/>
  <c r="CB347" i="21"/>
  <c r="CB347" i="25" s="1"/>
  <c r="CB339" i="21"/>
  <c r="CB339" i="25" s="1"/>
  <c r="CB338" i="21"/>
  <c r="CB338" i="25" s="1"/>
  <c r="CB336" i="21"/>
  <c r="CB336" i="25" s="1"/>
  <c r="CB335" i="21"/>
  <c r="CB335" i="25" s="1"/>
  <c r="CB334" i="21"/>
  <c r="CB333" i="21"/>
  <c r="CB333" i="25" s="1"/>
  <c r="CB332" i="21"/>
  <c r="CB332" i="25" s="1"/>
  <c r="CB331" i="21"/>
  <c r="CB331" i="25" s="1"/>
  <c r="CB330" i="21"/>
  <c r="CB329" i="21"/>
  <c r="CB329" i="25" s="1"/>
  <c r="CB328" i="21"/>
  <c r="CB328" i="25" s="1"/>
  <c r="CB327" i="21"/>
  <c r="CB327" i="25" s="1"/>
  <c r="CB326" i="21"/>
  <c r="CB325" i="21"/>
  <c r="CB325" i="25" s="1"/>
  <c r="CB324" i="21"/>
  <c r="CB324" i="25" s="1"/>
  <c r="CB323" i="21"/>
  <c r="CB323" i="25" s="1"/>
  <c r="CB322" i="21"/>
  <c r="CB321" i="21"/>
  <c r="CB321" i="25" s="1"/>
  <c r="CB320" i="21"/>
  <c r="CB320" i="25" s="1"/>
  <c r="CB319" i="21"/>
  <c r="CB319" i="25" s="1"/>
  <c r="CB318" i="21"/>
  <c r="CB317" i="21"/>
  <c r="CB317" i="25" s="1"/>
  <c r="CB316" i="21"/>
  <c r="CB316" i="25" s="1"/>
  <c r="CB315" i="21"/>
  <c r="CB315" i="25" s="1"/>
  <c r="CB314" i="21"/>
  <c r="CB313" i="21"/>
  <c r="CB313" i="25" s="1"/>
  <c r="CB312" i="21"/>
  <c r="CB312" i="25" s="1"/>
  <c r="CB311" i="21"/>
  <c r="CB311" i="25" s="1"/>
  <c r="CB310" i="21"/>
  <c r="CB308" i="21"/>
  <c r="CB308" i="25" s="1"/>
  <c r="CB307" i="21"/>
  <c r="CB307" i="25" s="1"/>
  <c r="CB306" i="21"/>
  <c r="CB306" i="25" s="1"/>
  <c r="CB297" i="21"/>
  <c r="CB297" i="25" s="1"/>
  <c r="CB296" i="21"/>
  <c r="CB296" i="25" s="1"/>
  <c r="CB294" i="21"/>
  <c r="CB294" i="25" s="1"/>
  <c r="CB293" i="21"/>
  <c r="CB293" i="25" s="1"/>
  <c r="CB292" i="21"/>
  <c r="CB292" i="25" s="1"/>
  <c r="CB291" i="21"/>
  <c r="CB291" i="25" s="1"/>
  <c r="CB290" i="21"/>
  <c r="CB290" i="25" s="1"/>
  <c r="CB289" i="21"/>
  <c r="CB289" i="25" s="1"/>
  <c r="CB288" i="21"/>
  <c r="CB288" i="25" s="1"/>
  <c r="CB287" i="21"/>
  <c r="CB287" i="25" s="1"/>
  <c r="CB286" i="21"/>
  <c r="CB286" i="25" s="1"/>
  <c r="CB285" i="21"/>
  <c r="CB285" i="25" s="1"/>
  <c r="CB284" i="21"/>
  <c r="CB284" i="25" s="1"/>
  <c r="CB283" i="21"/>
  <c r="CB283" i="25" s="1"/>
  <c r="CB282" i="21"/>
  <c r="CB282" i="25" s="1"/>
  <c r="CB281" i="21"/>
  <c r="CB281" i="25" s="1"/>
  <c r="CB280" i="21"/>
  <c r="CB280" i="25" s="1"/>
  <c r="CB279" i="21"/>
  <c r="CB279" i="25" s="1"/>
  <c r="CB278" i="21"/>
  <c r="CB278" i="25" s="1"/>
  <c r="CB277" i="21"/>
  <c r="CB277" i="25" s="1"/>
  <c r="CB276" i="21"/>
  <c r="CB276" i="25" s="1"/>
  <c r="CB275" i="21"/>
  <c r="CB275" i="25" s="1"/>
  <c r="CB274" i="21"/>
  <c r="CB274" i="25" s="1"/>
  <c r="CB273" i="21"/>
  <c r="CB273" i="25" s="1"/>
  <c r="CB272" i="21"/>
  <c r="CB272" i="25" s="1"/>
  <c r="CB271" i="21"/>
  <c r="CB271" i="25" s="1"/>
  <c r="CB270" i="21"/>
  <c r="CB270" i="25" s="1"/>
  <c r="CB269" i="21"/>
  <c r="CB269" i="25" s="1"/>
  <c r="CB268" i="21"/>
  <c r="CB268" i="25" s="1"/>
  <c r="CB266" i="21"/>
  <c r="CB266" i="25" s="1"/>
  <c r="CB265" i="21"/>
  <c r="CB265" i="25" s="1"/>
  <c r="CB264" i="21"/>
  <c r="CB264" i="25" s="1"/>
  <c r="CB256" i="21"/>
  <c r="CB256" i="25" s="1"/>
  <c r="CB255" i="21"/>
  <c r="CB255" i="25" s="1"/>
  <c r="CB254" i="21"/>
  <c r="CB254" i="25" s="1"/>
  <c r="CB253" i="21"/>
  <c r="CB253" i="25" s="1"/>
  <c r="CB252" i="21"/>
  <c r="CB252" i="25" s="1"/>
  <c r="CB251" i="21"/>
  <c r="CB251" i="25" s="1"/>
  <c r="CB250" i="21"/>
  <c r="CB250" i="25" s="1"/>
  <c r="CB249" i="21"/>
  <c r="CB249" i="25" s="1"/>
  <c r="CB248" i="21"/>
  <c r="CB248" i="25" s="1"/>
  <c r="CB247" i="21"/>
  <c r="CB247" i="25" s="1"/>
  <c r="CB246" i="21"/>
  <c r="CB246" i="25" s="1"/>
  <c r="CB245" i="21"/>
  <c r="CB245" i="25" s="1"/>
  <c r="CB244" i="21"/>
  <c r="CB244" i="25" s="1"/>
  <c r="CB243" i="21"/>
  <c r="CB243" i="25" s="1"/>
  <c r="CB242" i="21"/>
  <c r="CB242" i="25" s="1"/>
  <c r="CB241" i="21"/>
  <c r="CB241" i="25" s="1"/>
  <c r="CB240" i="21"/>
  <c r="CB240" i="25" s="1"/>
  <c r="CB239" i="21"/>
  <c r="CB239" i="25" s="1"/>
  <c r="CB238" i="21"/>
  <c r="CB238" i="25" s="1"/>
  <c r="CB237" i="21"/>
  <c r="CB237" i="25" s="1"/>
  <c r="CB236" i="21"/>
  <c r="CB236" i="25" s="1"/>
  <c r="CB235" i="21"/>
  <c r="CB235" i="25" s="1"/>
  <c r="CB234" i="21"/>
  <c r="CB234" i="25" s="1"/>
  <c r="CB233" i="21"/>
  <c r="CB233" i="25" s="1"/>
  <c r="CB232" i="21"/>
  <c r="CB232" i="25" s="1"/>
  <c r="CB231" i="21"/>
  <c r="CB231" i="25" s="1"/>
  <c r="CB230" i="21"/>
  <c r="CB230" i="25" s="1"/>
  <c r="CB229" i="21"/>
  <c r="CB229" i="25" s="1"/>
  <c r="CB228" i="21"/>
  <c r="CB228" i="25" s="1"/>
  <c r="CB227" i="21"/>
  <c r="CB227" i="25" s="1"/>
  <c r="CB226" i="21"/>
  <c r="CB226" i="25" s="1"/>
  <c r="CB225" i="21"/>
  <c r="CB225" i="25" s="1"/>
  <c r="CB224" i="21"/>
  <c r="CB224" i="25" s="1"/>
  <c r="CB223" i="21"/>
  <c r="CB223" i="25" s="1"/>
  <c r="CB215" i="21"/>
  <c r="CB215" i="25" s="1"/>
  <c r="CB214" i="21"/>
  <c r="CB214" i="25" s="1"/>
  <c r="CB212" i="21"/>
  <c r="CB212" i="25" s="1"/>
  <c r="CB211" i="21"/>
  <c r="CB211" i="25" s="1"/>
  <c r="CB210" i="21"/>
  <c r="CB209" i="21"/>
  <c r="CB209" i="25" s="1"/>
  <c r="CB208" i="21"/>
  <c r="CB208" i="25" s="1"/>
  <c r="CB207" i="21"/>
  <c r="CB207" i="25" s="1"/>
  <c r="CB206" i="21"/>
  <c r="CB205" i="21"/>
  <c r="CB205" i="25" s="1"/>
  <c r="CB204" i="21"/>
  <c r="CB204" i="25" s="1"/>
  <c r="CB203" i="21"/>
  <c r="CB203" i="25" s="1"/>
  <c r="CB202" i="21"/>
  <c r="CB201" i="21"/>
  <c r="CB201" i="25" s="1"/>
  <c r="CB200" i="21"/>
  <c r="CB200" i="25" s="1"/>
  <c r="CB199" i="21"/>
  <c r="CB199" i="25" s="1"/>
  <c r="CB198" i="21"/>
  <c r="CB197" i="21"/>
  <c r="CB197" i="25" s="1"/>
  <c r="CB196" i="21"/>
  <c r="CB196" i="25" s="1"/>
  <c r="CB195" i="21"/>
  <c r="CB195" i="25" s="1"/>
  <c r="CB194" i="21"/>
  <c r="CB193" i="21"/>
  <c r="CB193" i="25" s="1"/>
  <c r="CB192" i="21"/>
  <c r="CB192" i="25" s="1"/>
  <c r="CB191" i="21"/>
  <c r="CB191" i="25" s="1"/>
  <c r="CB190" i="21"/>
  <c r="CB189" i="21"/>
  <c r="CB189" i="25" s="1"/>
  <c r="CB188" i="21"/>
  <c r="CB188" i="25" s="1"/>
  <c r="CB187" i="21"/>
  <c r="CB187" i="25" s="1"/>
  <c r="CB186" i="21"/>
  <c r="CB185" i="21"/>
  <c r="CB185" i="25" s="1"/>
  <c r="CB184" i="21"/>
  <c r="CB184" i="25" s="1"/>
  <c r="CB183" i="21"/>
  <c r="CB183" i="25" s="1"/>
  <c r="CB182" i="21"/>
  <c r="CB173" i="21"/>
  <c r="CB173" i="25" s="1"/>
  <c r="CB172" i="21"/>
  <c r="CB172" i="25" s="1"/>
  <c r="CB170" i="21"/>
  <c r="CB170" i="25" s="1"/>
  <c r="CB169" i="21"/>
  <c r="CB169" i="25" s="1"/>
  <c r="CB168" i="21"/>
  <c r="CB168" i="25" s="1"/>
  <c r="CB167" i="21"/>
  <c r="CB167" i="25" s="1"/>
  <c r="CB166" i="21"/>
  <c r="CB166" i="25" s="1"/>
  <c r="CB165" i="21"/>
  <c r="CB165" i="25" s="1"/>
  <c r="CB164" i="21"/>
  <c r="CB164" i="25" s="1"/>
  <c r="CB163" i="21"/>
  <c r="CB163" i="25" s="1"/>
  <c r="CB162" i="21"/>
  <c r="CB162" i="25" s="1"/>
  <c r="CB161" i="21"/>
  <c r="CB161" i="25" s="1"/>
  <c r="CB160" i="21"/>
  <c r="CB160" i="25" s="1"/>
  <c r="CB159" i="21"/>
  <c r="CB159" i="25" s="1"/>
  <c r="CB158" i="21"/>
  <c r="CB158" i="25" s="1"/>
  <c r="CB157" i="21"/>
  <c r="CB157" i="25" s="1"/>
  <c r="CB156" i="21"/>
  <c r="CB156" i="25" s="1"/>
  <c r="CB155" i="21"/>
  <c r="CB155" i="25" s="1"/>
  <c r="CB154" i="21"/>
  <c r="CB154" i="25" s="1"/>
  <c r="CB153" i="21"/>
  <c r="CB153" i="25" s="1"/>
  <c r="CB152" i="21"/>
  <c r="CB152" i="25" s="1"/>
  <c r="CB151" i="21"/>
  <c r="CB151" i="25" s="1"/>
  <c r="CB150" i="21"/>
  <c r="CB150" i="25" s="1"/>
  <c r="CB149" i="21"/>
  <c r="CB149" i="25" s="1"/>
  <c r="CB148" i="21"/>
  <c r="CB148" i="25" s="1"/>
  <c r="CB147" i="21"/>
  <c r="CB147" i="25" s="1"/>
  <c r="CB146" i="21"/>
  <c r="CB146" i="25" s="1"/>
  <c r="CB145" i="21"/>
  <c r="CB145" i="25" s="1"/>
  <c r="CB144" i="21"/>
  <c r="CB144" i="25" s="1"/>
  <c r="CB143" i="21"/>
  <c r="CB143" i="25" s="1"/>
  <c r="CB142" i="21"/>
  <c r="CB142" i="25" s="1"/>
  <c r="CB141" i="21"/>
  <c r="CB141" i="25" s="1"/>
  <c r="CB140" i="21"/>
  <c r="CB140" i="25" s="1"/>
  <c r="CB132" i="21"/>
  <c r="CB132" i="25" s="1"/>
  <c r="CB131" i="21"/>
  <c r="CB131" i="25" s="1"/>
  <c r="CB129" i="21"/>
  <c r="CB129" i="25" s="1"/>
  <c r="CB128" i="21"/>
  <c r="CB128" i="25" s="1"/>
  <c r="CB127" i="21"/>
  <c r="CB126" i="21"/>
  <c r="CB126" i="25" s="1"/>
  <c r="CB125" i="21"/>
  <c r="CB125" i="25" s="1"/>
  <c r="CB124" i="21"/>
  <c r="CB124" i="25" s="1"/>
  <c r="CB123" i="21"/>
  <c r="CB122" i="21"/>
  <c r="CB122" i="25" s="1"/>
  <c r="CB121" i="21"/>
  <c r="CB121" i="25" s="1"/>
  <c r="CB120" i="21"/>
  <c r="CB120" i="25" s="1"/>
  <c r="CB119" i="21"/>
  <c r="CB118" i="21"/>
  <c r="CB118" i="25" s="1"/>
  <c r="CB117" i="21"/>
  <c r="CB117" i="25" s="1"/>
  <c r="CB116" i="21"/>
  <c r="CB116" i="25" s="1"/>
  <c r="CB115" i="21"/>
  <c r="CB114" i="21"/>
  <c r="CB114" i="25" s="1"/>
  <c r="CB113" i="21"/>
  <c r="CB113" i="25" s="1"/>
  <c r="CB112" i="21"/>
  <c r="CB112" i="25" s="1"/>
  <c r="CB111" i="21"/>
  <c r="CB110" i="21"/>
  <c r="CB110" i="25" s="1"/>
  <c r="CB109" i="21"/>
  <c r="CB109" i="25" s="1"/>
  <c r="CB108" i="21"/>
  <c r="CB108" i="25" s="1"/>
  <c r="CB107" i="21"/>
  <c r="CB106" i="21"/>
  <c r="CB106" i="25" s="1"/>
  <c r="CB105" i="21"/>
  <c r="CB105" i="25" s="1"/>
  <c r="CB104" i="21"/>
  <c r="CB104" i="25" s="1"/>
  <c r="CB103" i="21"/>
  <c r="CB101" i="21"/>
  <c r="CB101" i="25" s="1"/>
  <c r="CB100" i="21"/>
  <c r="CB100" i="25" s="1"/>
  <c r="CB90" i="21"/>
  <c r="CB90" i="25" s="1"/>
  <c r="CB89" i="21"/>
  <c r="CB89" i="25" s="1"/>
  <c r="CB87" i="21"/>
  <c r="CB87" i="25" s="1"/>
  <c r="CB86" i="21"/>
  <c r="CB86" i="25" s="1"/>
  <c r="CB85" i="21"/>
  <c r="CB85" i="25" s="1"/>
  <c r="CB84" i="21"/>
  <c r="CB84" i="25" s="1"/>
  <c r="CB83" i="21"/>
  <c r="CB83" i="25" s="1"/>
  <c r="CB82" i="21"/>
  <c r="CB82" i="25" s="1"/>
  <c r="CB81" i="21"/>
  <c r="CB81" i="25" s="1"/>
  <c r="CB80" i="21"/>
  <c r="CB80" i="25" s="1"/>
  <c r="CB79" i="21"/>
  <c r="CB79" i="25" s="1"/>
  <c r="CB78" i="21"/>
  <c r="CB78" i="25" s="1"/>
  <c r="CB77" i="21"/>
  <c r="CB77" i="25" s="1"/>
  <c r="CB76" i="21"/>
  <c r="CB76" i="25" s="1"/>
  <c r="CB75" i="21"/>
  <c r="CB75" i="25" s="1"/>
  <c r="CB74" i="21"/>
  <c r="CB74" i="25" s="1"/>
  <c r="CB73" i="21"/>
  <c r="CB73" i="25" s="1"/>
  <c r="CB72" i="21"/>
  <c r="CB72" i="25" s="1"/>
  <c r="CB71" i="21"/>
  <c r="CB71" i="25" s="1"/>
  <c r="CB70" i="21"/>
  <c r="CB70" i="25" s="1"/>
  <c r="CB69" i="21"/>
  <c r="CB69" i="25" s="1"/>
  <c r="CB68" i="21"/>
  <c r="CB68" i="25" s="1"/>
  <c r="CB67" i="21"/>
  <c r="CB67" i="25" s="1"/>
  <c r="CB66" i="21"/>
  <c r="CB66" i="25" s="1"/>
  <c r="CB65" i="21"/>
  <c r="CB65" i="25" s="1"/>
  <c r="CB64" i="21"/>
  <c r="CB64" i="25" s="1"/>
  <c r="CB63" i="21"/>
  <c r="CB63" i="25" s="1"/>
  <c r="CB62" i="21"/>
  <c r="CB62" i="25" s="1"/>
  <c r="CB61" i="21"/>
  <c r="CB61" i="25" s="1"/>
  <c r="CB59" i="21"/>
  <c r="CB59" i="25" s="1"/>
  <c r="CB58" i="21"/>
  <c r="CB58" i="25" s="1"/>
  <c r="CB46" i="21"/>
  <c r="CB46" i="25" s="1"/>
  <c r="CB45" i="21"/>
  <c r="CB45" i="25" s="1"/>
  <c r="CB43" i="21"/>
  <c r="CB43" i="25" s="1"/>
  <c r="CB42" i="21"/>
  <c r="CB42" i="25" s="1"/>
  <c r="CB41" i="21"/>
  <c r="CB40" i="21"/>
  <c r="CB40" i="25" s="1"/>
  <c r="CB39" i="21"/>
  <c r="CB39" i="25" s="1"/>
  <c r="CB38" i="21"/>
  <c r="CB38" i="25" s="1"/>
  <c r="CB37" i="21"/>
  <c r="CB36" i="21"/>
  <c r="CB36" i="25" s="1"/>
  <c r="CB35" i="21"/>
  <c r="CB35" i="25" s="1"/>
  <c r="CB34" i="21"/>
  <c r="CB34" i="25" s="1"/>
  <c r="CB33" i="21"/>
  <c r="CB32" i="21"/>
  <c r="CB32" i="25" s="1"/>
  <c r="CB31" i="21"/>
  <c r="CB31" i="25" s="1"/>
  <c r="CB30" i="21"/>
  <c r="CB30" i="25" s="1"/>
  <c r="CB29" i="21"/>
  <c r="CB28" i="21"/>
  <c r="CB28" i="25" s="1"/>
  <c r="CB27" i="21"/>
  <c r="CB27" i="25" s="1"/>
  <c r="CB26" i="21"/>
  <c r="CB26" i="25" s="1"/>
  <c r="CB25" i="21"/>
  <c r="CB24" i="21"/>
  <c r="CB24" i="25" s="1"/>
  <c r="CB23" i="21"/>
  <c r="CB23" i="25" s="1"/>
  <c r="CB22" i="21"/>
  <c r="CB22" i="25" s="1"/>
  <c r="CB21" i="21"/>
  <c r="CB20" i="21"/>
  <c r="CB20" i="25" s="1"/>
  <c r="CB19" i="21"/>
  <c r="CB19" i="25" s="1"/>
  <c r="CB18" i="21"/>
  <c r="CB18" i="25" s="1"/>
  <c r="CB17" i="21"/>
  <c r="CB15" i="21"/>
  <c r="CB15" i="25" s="1"/>
  <c r="CB14" i="21"/>
  <c r="CB14" i="25" s="1"/>
  <c r="CB21" i="25" l="1"/>
  <c r="CB21" i="23"/>
  <c r="CB25" i="25"/>
  <c r="CB25" i="23"/>
  <c r="CB29" i="25"/>
  <c r="CB29" i="23"/>
  <c r="CB33" i="25"/>
  <c r="CB33" i="23"/>
  <c r="CB103" i="25"/>
  <c r="CB103" i="23"/>
  <c r="CB115" i="25"/>
  <c r="CB115" i="23"/>
  <c r="CB119" i="25"/>
  <c r="CB119" i="23"/>
  <c r="CB182" i="25"/>
  <c r="CB182" i="23"/>
  <c r="CB186" i="25"/>
  <c r="CB186" i="23"/>
  <c r="CB198" i="25"/>
  <c r="CB198" i="23"/>
  <c r="CB202" i="25"/>
  <c r="CB202" i="23"/>
  <c r="CB314" i="25"/>
  <c r="CB314" i="23"/>
  <c r="CB326" i="25"/>
  <c r="CB326" i="23"/>
  <c r="CB330" i="25"/>
  <c r="CB330" i="23"/>
  <c r="CB393" i="25"/>
  <c r="CB393" i="23"/>
  <c r="CB401" i="25"/>
  <c r="CB401" i="23"/>
  <c r="CB405" i="25"/>
  <c r="CB405" i="23"/>
  <c r="CB409" i="25"/>
  <c r="CB409" i="23"/>
  <c r="CB417" i="25"/>
  <c r="CB417" i="23"/>
  <c r="CB481" i="25"/>
  <c r="CB481" i="23"/>
  <c r="CB485" i="25"/>
  <c r="CB485" i="23"/>
  <c r="CB493" i="23"/>
  <c r="CB493" i="25"/>
  <c r="CB515" i="23"/>
  <c r="CB515" i="25"/>
  <c r="CB519" i="23"/>
  <c r="CB519" i="25"/>
  <c r="CB523" i="23"/>
  <c r="CB523" i="25"/>
  <c r="CB527" i="23"/>
  <c r="CB527" i="25"/>
  <c r="CB531" i="23"/>
  <c r="CB531" i="25"/>
  <c r="CB535" i="23"/>
  <c r="CB535" i="25"/>
  <c r="CB539" i="23"/>
  <c r="CB539" i="25"/>
  <c r="CB543" i="23"/>
  <c r="CB543" i="25"/>
  <c r="CB555" i="25"/>
  <c r="CB555" i="23"/>
  <c r="CB563" i="25"/>
  <c r="CB563" i="23"/>
  <c r="CB571" i="25"/>
  <c r="CB571" i="23"/>
  <c r="CB575" i="25"/>
  <c r="CB575" i="23"/>
  <c r="CB581" i="23"/>
  <c r="CB581" i="25"/>
  <c r="CB585" i="23"/>
  <c r="CB585" i="25"/>
  <c r="CB610" i="25"/>
  <c r="CB610" i="23"/>
  <c r="CB614" i="25"/>
  <c r="CB614" i="23"/>
  <c r="CB618" i="25"/>
  <c r="CB618" i="23"/>
  <c r="CB620" i="23"/>
  <c r="CB620" i="25"/>
  <c r="CB624" i="23"/>
  <c r="CB624" i="25"/>
  <c r="CB626" i="25"/>
  <c r="CB626" i="23"/>
  <c r="CB638" i="23"/>
  <c r="CB638" i="25"/>
  <c r="CB642" i="23"/>
  <c r="CB642" i="25"/>
  <c r="CB646" i="23"/>
  <c r="CB646" i="25"/>
  <c r="CB650" i="23"/>
  <c r="CB650" i="25"/>
  <c r="CB654" i="23"/>
  <c r="CB654" i="25"/>
  <c r="CB660" i="23"/>
  <c r="CB660" i="25"/>
  <c r="CB664" i="23"/>
  <c r="CB664" i="25"/>
  <c r="CB683" i="23"/>
  <c r="CB683" i="25"/>
  <c r="CB687" i="23"/>
  <c r="CB687" i="25"/>
  <c r="CB689" i="25"/>
  <c r="CB689" i="23"/>
  <c r="CB691" i="23"/>
  <c r="CB691" i="25"/>
  <c r="CB693" i="25"/>
  <c r="CB693" i="23"/>
  <c r="CB695" i="23"/>
  <c r="CB695" i="25"/>
  <c r="CB697" i="25"/>
  <c r="CB697" i="23"/>
  <c r="CB699" i="23"/>
  <c r="CB699" i="25"/>
  <c r="CB701" i="25"/>
  <c r="CB701" i="23"/>
  <c r="CB703" i="23"/>
  <c r="CB703" i="25"/>
  <c r="CB705" i="25"/>
  <c r="CB705" i="23"/>
  <c r="CB707" i="23"/>
  <c r="CB707" i="25"/>
  <c r="CB709" i="25"/>
  <c r="CB709" i="23"/>
  <c r="CB721" i="23"/>
  <c r="CB721" i="25"/>
  <c r="CB723" i="23"/>
  <c r="CB723" i="25"/>
  <c r="CB725" i="23"/>
  <c r="CB725" i="25"/>
  <c r="CB727" i="23"/>
  <c r="CB727" i="25"/>
  <c r="CB729" i="23"/>
  <c r="CB729" i="25"/>
  <c r="CB731" i="23"/>
  <c r="CB731" i="25"/>
  <c r="CB733" i="23"/>
  <c r="CB733" i="25"/>
  <c r="CB735" i="23"/>
  <c r="CB735" i="25"/>
  <c r="CB737" i="23"/>
  <c r="CB737" i="25"/>
  <c r="CB739" i="23"/>
  <c r="CB739" i="25"/>
  <c r="CB741" i="23"/>
  <c r="CB741" i="25"/>
  <c r="CB743" i="23"/>
  <c r="CB743" i="25"/>
  <c r="CB745" i="23"/>
  <c r="CB745" i="25"/>
  <c r="CB749" i="23"/>
  <c r="CB749" i="25"/>
  <c r="CB751" i="23"/>
  <c r="CB751" i="25"/>
  <c r="CB763" i="25"/>
  <c r="CB763" i="23"/>
  <c r="CB765" i="23"/>
  <c r="CB765" i="25"/>
  <c r="CB767" i="25"/>
  <c r="CB767" i="23"/>
  <c r="CB769" i="23"/>
  <c r="CB769" i="25"/>
  <c r="CB771" i="25"/>
  <c r="CB771" i="23"/>
  <c r="CB773" i="23"/>
  <c r="CB773" i="25"/>
  <c r="CB775" i="25"/>
  <c r="CB775" i="23"/>
  <c r="CB777" i="23"/>
  <c r="CB777" i="25"/>
  <c r="CB779" i="25"/>
  <c r="CB779" i="23"/>
  <c r="CB781" i="23"/>
  <c r="CB781" i="25"/>
  <c r="CB783" i="25"/>
  <c r="CB783" i="23"/>
  <c r="CB785" i="23"/>
  <c r="CB785" i="25"/>
  <c r="CB787" i="25"/>
  <c r="CB787" i="23"/>
  <c r="CB789" i="23"/>
  <c r="CB789" i="25"/>
  <c r="CB791" i="25"/>
  <c r="CB791" i="23"/>
  <c r="CB803" i="23"/>
  <c r="CB803" i="25"/>
  <c r="CB805" i="23"/>
  <c r="CB805" i="25"/>
  <c r="CB807" i="23"/>
  <c r="CB807" i="25"/>
  <c r="CB809" i="23"/>
  <c r="CB809" i="25"/>
  <c r="CB811" i="23"/>
  <c r="CB811" i="25"/>
  <c r="CB813" i="23"/>
  <c r="CB813" i="25"/>
  <c r="CB815" i="23"/>
  <c r="CB815" i="25"/>
  <c r="CB817" i="23"/>
  <c r="CB817" i="25"/>
  <c r="CB819" i="23"/>
  <c r="CB819" i="25"/>
  <c r="CB821" i="23"/>
  <c r="CB821" i="25"/>
  <c r="CB823" i="23"/>
  <c r="CB823" i="25"/>
  <c r="CB825" i="23"/>
  <c r="CB825" i="25"/>
  <c r="CB827" i="23"/>
  <c r="CB827" i="25"/>
  <c r="CB829" i="23"/>
  <c r="CB829" i="25"/>
  <c r="CB831" i="23"/>
  <c r="CB831" i="25"/>
  <c r="CB833" i="23"/>
  <c r="CB833" i="25"/>
  <c r="CB846" i="23"/>
  <c r="CB846" i="25"/>
  <c r="CB848" i="23"/>
  <c r="CB848" i="25"/>
  <c r="CB850" i="25"/>
  <c r="CB850" i="23"/>
  <c r="CB852" i="23"/>
  <c r="CB852" i="25"/>
  <c r="CB854" i="23"/>
  <c r="CB854" i="25"/>
  <c r="CB856" i="23"/>
  <c r="CB856" i="25"/>
  <c r="CB858" i="23"/>
  <c r="CB858" i="25"/>
  <c r="CB860" i="23"/>
  <c r="CB860" i="25"/>
  <c r="CB862" i="23"/>
  <c r="CB862" i="25"/>
  <c r="CB864" i="23"/>
  <c r="CB864" i="25"/>
  <c r="CB866" i="25"/>
  <c r="CB866" i="23"/>
  <c r="CB868" i="23"/>
  <c r="CB868" i="25"/>
  <c r="CB870" i="23"/>
  <c r="CB870" i="25"/>
  <c r="CB872" i="23"/>
  <c r="CB872" i="25"/>
  <c r="CB874" i="23"/>
  <c r="CB874" i="25"/>
  <c r="CB888" i="23"/>
  <c r="CB888" i="25"/>
  <c r="CB890" i="23"/>
  <c r="CB890" i="25"/>
  <c r="CB892" i="23"/>
  <c r="CB892" i="25"/>
  <c r="CB894" i="25"/>
  <c r="CB894" i="23"/>
  <c r="CB896" i="23"/>
  <c r="CB896" i="25"/>
  <c r="CB898" i="23"/>
  <c r="CB898" i="25"/>
  <c r="CB900" i="23"/>
  <c r="CB900" i="25"/>
  <c r="CB902" i="23"/>
  <c r="CB902" i="25"/>
  <c r="CB904" i="23"/>
  <c r="CB904" i="25"/>
  <c r="CB906" i="23"/>
  <c r="CB906" i="25"/>
  <c r="CB908" i="23"/>
  <c r="CB908" i="25"/>
  <c r="CB910" i="25"/>
  <c r="CB910" i="23"/>
  <c r="CB912" i="23"/>
  <c r="CB912" i="25"/>
  <c r="CB914" i="23"/>
  <c r="CB914" i="25"/>
  <c r="CB916" i="23"/>
  <c r="CB916" i="25"/>
  <c r="CB928" i="23"/>
  <c r="CB928" i="25"/>
  <c r="CB930" i="23"/>
  <c r="CB930" i="25"/>
  <c r="CB932" i="23"/>
  <c r="CB932" i="25"/>
  <c r="CB934" i="23"/>
  <c r="CB934" i="25"/>
  <c r="CB936" i="23"/>
  <c r="CB936" i="25"/>
  <c r="CB938" i="23"/>
  <c r="CB938" i="25"/>
  <c r="CB940" i="23"/>
  <c r="CB940" i="25"/>
  <c r="CB942" i="23"/>
  <c r="CB942" i="25"/>
  <c r="CB944" i="23"/>
  <c r="CB944" i="25"/>
  <c r="CB23" i="23"/>
  <c r="CB31" i="23"/>
  <c r="CB39" i="23"/>
  <c r="CB105" i="23"/>
  <c r="CB113" i="23"/>
  <c r="CB121" i="23"/>
  <c r="CB129" i="23"/>
  <c r="CB188" i="23"/>
  <c r="CB196" i="23"/>
  <c r="CB204" i="23"/>
  <c r="CB212" i="23"/>
  <c r="CB316" i="23"/>
  <c r="CB324" i="23"/>
  <c r="CB332" i="23"/>
  <c r="CB395" i="23"/>
  <c r="CB403" i="23"/>
  <c r="CB411" i="23"/>
  <c r="CB419" i="23"/>
  <c r="CB483" i="23"/>
  <c r="CB491" i="23"/>
  <c r="CB499" i="23"/>
  <c r="CB557" i="23"/>
  <c r="CB565" i="23"/>
  <c r="CB573" i="23"/>
  <c r="CB606" i="23"/>
  <c r="CB17" i="25"/>
  <c r="CB17" i="23"/>
  <c r="CB37" i="25"/>
  <c r="CB37" i="23"/>
  <c r="CB41" i="25"/>
  <c r="CB41" i="23"/>
  <c r="CB107" i="25"/>
  <c r="CB107" i="23"/>
  <c r="CB111" i="25"/>
  <c r="CB111" i="23"/>
  <c r="CB123" i="25"/>
  <c r="CB123" i="23"/>
  <c r="CB127" i="25"/>
  <c r="CB127" i="23"/>
  <c r="CB190" i="25"/>
  <c r="CB190" i="23"/>
  <c r="CB194" i="25"/>
  <c r="CB194" i="23"/>
  <c r="CB206" i="25"/>
  <c r="CB206" i="23"/>
  <c r="CB210" i="25"/>
  <c r="CB210" i="23"/>
  <c r="CB310" i="25"/>
  <c r="CB310" i="23"/>
  <c r="CB318" i="25"/>
  <c r="CB318" i="23"/>
  <c r="CB322" i="25"/>
  <c r="CB322" i="23"/>
  <c r="CB334" i="25"/>
  <c r="CB334" i="23"/>
  <c r="CB397" i="25"/>
  <c r="CB397" i="23"/>
  <c r="CB413" i="25"/>
  <c r="CB413" i="23"/>
  <c r="CB477" i="25"/>
  <c r="CB477" i="23"/>
  <c r="CB489" i="25"/>
  <c r="CB489" i="23"/>
  <c r="CB497" i="25"/>
  <c r="CB497" i="23"/>
  <c r="CB501" i="23"/>
  <c r="CB501" i="25"/>
  <c r="CB517" i="23"/>
  <c r="CB517" i="25"/>
  <c r="CB521" i="23"/>
  <c r="CB521" i="25"/>
  <c r="CB525" i="23"/>
  <c r="CB525" i="25"/>
  <c r="CB529" i="23"/>
  <c r="CB529" i="25"/>
  <c r="CB533" i="23"/>
  <c r="CB533" i="25"/>
  <c r="CB537" i="23"/>
  <c r="CB537" i="25"/>
  <c r="CB541" i="23"/>
  <c r="CB541" i="25"/>
  <c r="CB559" i="25"/>
  <c r="CB559" i="23"/>
  <c r="CB567" i="25"/>
  <c r="CB567" i="23"/>
  <c r="CB579" i="23"/>
  <c r="CB579" i="25"/>
  <c r="CB583" i="23"/>
  <c r="CB583" i="25"/>
  <c r="CB600" i="23"/>
  <c r="CB600" i="25"/>
  <c r="CB602" i="25"/>
  <c r="CB602" i="23"/>
  <c r="CB604" i="23"/>
  <c r="CB604" i="25"/>
  <c r="CB608" i="23"/>
  <c r="CB608" i="25"/>
  <c r="CB612" i="23"/>
  <c r="CB612" i="25"/>
  <c r="CB616" i="23"/>
  <c r="CB616" i="25"/>
  <c r="CB622" i="25"/>
  <c r="CB622" i="23"/>
  <c r="CB640" i="23"/>
  <c r="CB640" i="25"/>
  <c r="CB644" i="23"/>
  <c r="CB644" i="25"/>
  <c r="CB648" i="23"/>
  <c r="CB648" i="25"/>
  <c r="CB652" i="23"/>
  <c r="CB652" i="25"/>
  <c r="CB656" i="23"/>
  <c r="CB656" i="25"/>
  <c r="CB658" i="23"/>
  <c r="CB658" i="25"/>
  <c r="CB662" i="23"/>
  <c r="CB662" i="25"/>
  <c r="CB666" i="23"/>
  <c r="CB666" i="25"/>
  <c r="CB668" i="23"/>
  <c r="CB668" i="25"/>
  <c r="CB681" i="25"/>
  <c r="CB681" i="23"/>
  <c r="CB685" i="25"/>
  <c r="CB685" i="23"/>
  <c r="CB747" i="23"/>
  <c r="CB747" i="25"/>
  <c r="CB19" i="23"/>
  <c r="CB27" i="23"/>
  <c r="CB35" i="23"/>
  <c r="CB43" i="23"/>
  <c r="CB109" i="23"/>
  <c r="CB117" i="23"/>
  <c r="CB125" i="23"/>
  <c r="CB184" i="23"/>
  <c r="CB192" i="23"/>
  <c r="CB200" i="23"/>
  <c r="CB208" i="23"/>
  <c r="CB312" i="23"/>
  <c r="CB320" i="23"/>
  <c r="CB328" i="23"/>
  <c r="CB336" i="23"/>
  <c r="CB399" i="23"/>
  <c r="CB407" i="23"/>
  <c r="CB415" i="23"/>
  <c r="CB479" i="23"/>
  <c r="CB487" i="23"/>
  <c r="CB495" i="23"/>
  <c r="CB503" i="23"/>
  <c r="CB561" i="23"/>
  <c r="CB569" i="23"/>
  <c r="CB577" i="23"/>
  <c r="CB598" i="23"/>
  <c r="CB945" i="25"/>
  <c r="CB945" i="23"/>
  <c r="CB949" i="25"/>
  <c r="CB949" i="23"/>
  <c r="CB953" i="25"/>
  <c r="CB953" i="23"/>
  <c r="CB957" i="25"/>
  <c r="CB957" i="23"/>
  <c r="CB961" i="25"/>
  <c r="CB961" i="23"/>
  <c r="CB973" i="25"/>
  <c r="CB973" i="23"/>
  <c r="CB977" i="25"/>
  <c r="CB977" i="23"/>
  <c r="CB981" i="25"/>
  <c r="CB981" i="23"/>
  <c r="CB985" i="25"/>
  <c r="CB985" i="23"/>
  <c r="CB989" i="25"/>
  <c r="CB989" i="23"/>
  <c r="CB993" i="25"/>
  <c r="CB993" i="23"/>
  <c r="CB997" i="25"/>
  <c r="CB997" i="23"/>
  <c r="CB1001" i="25"/>
  <c r="CB1001" i="23"/>
  <c r="CB1012" i="25"/>
  <c r="CB1012" i="23"/>
  <c r="CB1016" i="25"/>
  <c r="CB1016" i="23"/>
  <c r="CB1020" i="25"/>
  <c r="CB1020" i="23"/>
  <c r="CB1024" i="25"/>
  <c r="CB1024" i="23"/>
  <c r="CB1028" i="25"/>
  <c r="CB1028" i="23"/>
  <c r="CB1032" i="25"/>
  <c r="CB1032" i="23"/>
  <c r="CB1036" i="25"/>
  <c r="CB1036" i="23"/>
  <c r="CB1040" i="25"/>
  <c r="CB1040" i="23"/>
  <c r="CB1044" i="25"/>
  <c r="CB1044" i="23"/>
  <c r="CB61" i="23"/>
  <c r="CB63" i="23"/>
  <c r="CB65" i="23"/>
  <c r="CB67" i="23"/>
  <c r="CB69" i="23"/>
  <c r="CB71" i="23"/>
  <c r="CB73" i="23"/>
  <c r="CB75" i="23"/>
  <c r="CB77" i="23"/>
  <c r="CB79" i="23"/>
  <c r="CB81" i="23"/>
  <c r="CB83" i="23"/>
  <c r="CB85" i="23"/>
  <c r="CB87" i="23"/>
  <c r="CB140" i="23"/>
  <c r="CB142" i="23"/>
  <c r="CB144" i="23"/>
  <c r="CB146" i="23"/>
  <c r="CB148" i="23"/>
  <c r="CB150" i="23"/>
  <c r="CB152" i="23"/>
  <c r="CB154" i="23"/>
  <c r="CB156" i="23"/>
  <c r="CB158" i="23"/>
  <c r="CB160" i="23"/>
  <c r="CB162" i="23"/>
  <c r="CB164" i="23"/>
  <c r="CB166" i="23"/>
  <c r="CB168" i="23"/>
  <c r="CB170" i="23"/>
  <c r="CB223" i="23"/>
  <c r="CB225" i="23"/>
  <c r="CB227" i="23"/>
  <c r="CB229" i="23"/>
  <c r="CB231" i="23"/>
  <c r="CB233" i="23"/>
  <c r="CB235" i="23"/>
  <c r="CB237" i="23"/>
  <c r="CB239" i="23"/>
  <c r="CB241" i="23"/>
  <c r="CB243" i="23"/>
  <c r="CB245" i="23"/>
  <c r="CB247" i="23"/>
  <c r="CB249" i="23"/>
  <c r="CB251" i="23"/>
  <c r="CB253" i="23"/>
  <c r="CB255" i="23"/>
  <c r="CB269" i="23"/>
  <c r="CB271" i="23"/>
  <c r="CB273" i="23"/>
  <c r="CB275" i="23"/>
  <c r="CB277" i="23"/>
  <c r="CB279" i="23"/>
  <c r="CB281" i="23"/>
  <c r="CB283" i="23"/>
  <c r="CB285" i="23"/>
  <c r="CB287" i="23"/>
  <c r="CB289" i="23"/>
  <c r="CB291" i="23"/>
  <c r="CB293" i="23"/>
  <c r="CB352" i="23"/>
  <c r="CB354" i="23"/>
  <c r="CB356" i="23"/>
  <c r="CB358" i="23"/>
  <c r="CB360" i="23"/>
  <c r="CB362" i="23"/>
  <c r="CB364" i="23"/>
  <c r="CB366" i="23"/>
  <c r="CB368" i="23"/>
  <c r="CB370" i="23"/>
  <c r="CB372" i="23"/>
  <c r="CB374" i="23"/>
  <c r="CB376" i="23"/>
  <c r="CB436" i="23"/>
  <c r="CB438" i="23"/>
  <c r="CB440" i="23"/>
  <c r="CB442" i="23"/>
  <c r="CB444" i="23"/>
  <c r="CB446" i="23"/>
  <c r="CB448" i="23"/>
  <c r="CB450" i="23"/>
  <c r="CB452" i="23"/>
  <c r="CB454" i="23"/>
  <c r="CB456" i="23"/>
  <c r="CB458" i="23"/>
  <c r="CB460" i="23"/>
  <c r="CB514" i="23"/>
  <c r="CB516" i="23"/>
  <c r="CB518" i="23"/>
  <c r="CB520" i="23"/>
  <c r="CB522" i="23"/>
  <c r="CB524" i="23"/>
  <c r="CB526" i="23"/>
  <c r="CB528" i="23"/>
  <c r="CB530" i="23"/>
  <c r="CB532" i="23"/>
  <c r="CB534" i="23"/>
  <c r="CB536" i="23"/>
  <c r="CB538" i="23"/>
  <c r="CB540" i="23"/>
  <c r="CB542" i="23"/>
  <c r="CB544" i="23"/>
  <c r="CB580" i="23"/>
  <c r="CB584" i="23"/>
  <c r="CB639" i="23"/>
  <c r="CB643" i="23"/>
  <c r="CB647" i="23"/>
  <c r="CB651" i="23"/>
  <c r="CB655" i="23"/>
  <c r="CB659" i="23"/>
  <c r="CB663" i="23"/>
  <c r="CB667" i="23"/>
  <c r="CB722" i="23"/>
  <c r="CB726" i="23"/>
  <c r="CB730" i="23"/>
  <c r="CB734" i="23"/>
  <c r="CB738" i="23"/>
  <c r="CB742" i="23"/>
  <c r="CB746" i="23"/>
  <c r="CB750" i="23"/>
  <c r="CB804" i="23"/>
  <c r="CB808" i="23"/>
  <c r="CB812" i="23"/>
  <c r="CB816" i="23"/>
  <c r="CB820" i="23"/>
  <c r="CB828" i="23"/>
  <c r="CB935" i="23"/>
  <c r="CB943" i="23"/>
  <c r="CB951" i="23"/>
  <c r="CB959" i="23"/>
  <c r="CB975" i="23"/>
  <c r="CB983" i="23"/>
  <c r="CB991" i="23"/>
  <c r="CB999" i="23"/>
  <c r="CB1014" i="23"/>
  <c r="CB1022" i="23"/>
  <c r="CB1030" i="23"/>
  <c r="CB1038" i="23"/>
  <c r="CB478" i="25"/>
  <c r="CB480" i="25"/>
  <c r="CB482" i="25"/>
  <c r="CB484" i="25"/>
  <c r="CB486" i="25"/>
  <c r="CB488" i="25"/>
  <c r="CB490" i="25"/>
  <c r="CB492" i="25"/>
  <c r="CB494" i="25"/>
  <c r="CB496" i="25"/>
  <c r="CB498" i="25"/>
  <c r="CB500" i="25"/>
  <c r="CB502" i="25"/>
  <c r="CB556" i="25"/>
  <c r="CB558" i="25"/>
  <c r="CB560" i="25"/>
  <c r="CB562" i="25"/>
  <c r="CB564" i="25"/>
  <c r="CB566" i="25"/>
  <c r="CB568" i="25"/>
  <c r="CB570" i="25"/>
  <c r="CB572" i="25"/>
  <c r="CB574" i="25"/>
  <c r="CB576" i="25"/>
  <c r="CB578" i="25"/>
  <c r="CB582" i="25"/>
  <c r="CB597" i="25"/>
  <c r="CB599" i="25"/>
  <c r="CB601" i="25"/>
  <c r="CB603" i="25"/>
  <c r="CB605" i="25"/>
  <c r="CB607" i="25"/>
  <c r="CB609" i="25"/>
  <c r="CB611" i="25"/>
  <c r="CB613" i="25"/>
  <c r="CB615" i="25"/>
  <c r="CB617" i="25"/>
  <c r="CB619" i="25"/>
  <c r="CB621" i="25"/>
  <c r="CB623" i="25"/>
  <c r="CB625" i="25"/>
  <c r="CB627" i="25"/>
  <c r="CB641" i="25"/>
  <c r="CB645" i="25"/>
  <c r="CB649" i="25"/>
  <c r="CB653" i="25"/>
  <c r="CB657" i="25"/>
  <c r="CB661" i="25"/>
  <c r="CB665" i="25"/>
  <c r="CB680" i="25"/>
  <c r="CB682" i="25"/>
  <c r="CB684" i="25"/>
  <c r="CB686" i="25"/>
  <c r="CB688" i="25"/>
  <c r="CB690" i="25"/>
  <c r="CB692" i="25"/>
  <c r="CB694" i="25"/>
  <c r="CB696" i="25"/>
  <c r="CB698" i="25"/>
  <c r="CB700" i="25"/>
  <c r="CB702" i="25"/>
  <c r="CB704" i="25"/>
  <c r="CB706" i="25"/>
  <c r="CB708" i="25"/>
  <c r="CB710" i="25"/>
  <c r="CB724" i="25"/>
  <c r="CB728" i="25"/>
  <c r="CB732" i="25"/>
  <c r="CB736" i="25"/>
  <c r="CB740" i="25"/>
  <c r="CB744" i="25"/>
  <c r="CB748" i="25"/>
  <c r="CB762" i="25"/>
  <c r="CB764" i="25"/>
  <c r="CB766" i="25"/>
  <c r="CB768" i="25"/>
  <c r="CB770" i="25"/>
  <c r="CB772" i="25"/>
  <c r="CB774" i="25"/>
  <c r="CB776" i="25"/>
  <c r="CB778" i="25"/>
  <c r="CB780" i="25"/>
  <c r="CB782" i="25"/>
  <c r="CB784" i="25"/>
  <c r="CB786" i="25"/>
  <c r="CB788" i="25"/>
  <c r="CB790" i="25"/>
  <c r="CB792" i="25"/>
  <c r="CB806" i="25"/>
  <c r="CB810" i="25"/>
  <c r="CB814" i="25"/>
  <c r="CB818" i="25"/>
  <c r="CB822" i="25"/>
  <c r="CB824" i="25"/>
  <c r="CB826" i="25"/>
  <c r="CB830" i="25"/>
  <c r="CB832" i="25"/>
  <c r="CB845" i="25"/>
  <c r="CB847" i="25"/>
  <c r="CB849" i="25"/>
  <c r="CB851" i="25"/>
  <c r="CB853" i="25"/>
  <c r="CB855" i="25"/>
  <c r="CB857" i="25"/>
  <c r="CB859" i="25"/>
  <c r="CB861" i="25"/>
  <c r="CB863" i="25"/>
  <c r="CB865" i="25"/>
  <c r="CB867" i="25"/>
  <c r="CB869" i="25"/>
  <c r="CB871" i="25"/>
  <c r="CB873" i="25"/>
  <c r="CB875" i="25"/>
  <c r="CB889" i="25"/>
  <c r="CB891" i="25"/>
  <c r="CB893" i="25"/>
  <c r="CB895" i="25"/>
  <c r="CB897" i="25"/>
  <c r="CB899" i="25"/>
  <c r="CB901" i="25"/>
  <c r="CB903" i="25"/>
  <c r="CB905" i="25"/>
  <c r="CB907" i="25"/>
  <c r="CB909" i="25"/>
  <c r="CB911" i="25"/>
  <c r="CB913" i="25"/>
  <c r="CB915" i="25"/>
  <c r="CB917" i="25"/>
  <c r="CB929" i="25"/>
  <c r="CB931" i="25"/>
  <c r="CB933" i="25"/>
  <c r="CB937" i="25"/>
  <c r="CB939" i="25"/>
  <c r="CB941" i="25"/>
  <c r="CB946" i="25"/>
  <c r="CB946" i="23"/>
  <c r="CB948" i="25"/>
  <c r="CB948" i="23"/>
  <c r="CB950" i="25"/>
  <c r="CB950" i="23"/>
  <c r="CB952" i="25"/>
  <c r="CB952" i="23"/>
  <c r="CB954" i="25"/>
  <c r="CB954" i="23"/>
  <c r="CB956" i="25"/>
  <c r="CB956" i="23"/>
  <c r="CB958" i="25"/>
  <c r="CB958" i="23"/>
  <c r="CB960" i="25"/>
  <c r="CB960" i="23"/>
  <c r="CB970" i="25"/>
  <c r="CB970" i="23"/>
  <c r="CB972" i="25"/>
  <c r="CB972" i="23"/>
  <c r="CB974" i="25"/>
  <c r="CB974" i="23"/>
  <c r="CB976" i="25"/>
  <c r="CB976" i="23"/>
  <c r="CB978" i="25"/>
  <c r="CB978" i="23"/>
  <c r="CB980" i="25"/>
  <c r="CB980" i="23"/>
  <c r="CB982" i="25"/>
  <c r="CB982" i="23"/>
  <c r="CB984" i="25"/>
  <c r="CB984" i="23"/>
  <c r="CB986" i="25"/>
  <c r="CB986" i="23"/>
  <c r="CB988" i="25"/>
  <c r="CB988" i="23"/>
  <c r="CB990" i="25"/>
  <c r="CB990" i="23"/>
  <c r="CB992" i="25"/>
  <c r="CB992" i="23"/>
  <c r="CB994" i="25"/>
  <c r="CB994" i="23"/>
  <c r="CB996" i="25"/>
  <c r="CB996" i="23"/>
  <c r="CB998" i="25"/>
  <c r="CB998" i="23"/>
  <c r="CB1000" i="25"/>
  <c r="CB1000" i="23"/>
  <c r="CB1002" i="25"/>
  <c r="CB1002" i="23"/>
  <c r="CB1011" i="25"/>
  <c r="CB1011" i="23"/>
  <c r="CB1013" i="25"/>
  <c r="CB1013" i="23"/>
  <c r="CB1015" i="25"/>
  <c r="CB1015" i="23"/>
  <c r="CB1017" i="25"/>
  <c r="CB1017" i="23"/>
  <c r="CB1019" i="25"/>
  <c r="CB1019" i="23"/>
  <c r="CB1021" i="25"/>
  <c r="CB1021" i="23"/>
  <c r="CB1023" i="25"/>
  <c r="CB1023" i="23"/>
  <c r="CB1025" i="25"/>
  <c r="CB1025" i="23"/>
  <c r="CB1027" i="25"/>
  <c r="CB1027" i="23"/>
  <c r="CB1029" i="25"/>
  <c r="CB1029" i="23"/>
  <c r="CB1031" i="25"/>
  <c r="CB1031" i="23"/>
  <c r="CB1033" i="25"/>
  <c r="CB1033" i="23"/>
  <c r="CB1035" i="25"/>
  <c r="CB1035" i="23"/>
  <c r="CB1037" i="25"/>
  <c r="CB1037" i="23"/>
  <c r="CB1039" i="25"/>
  <c r="CB1039" i="23"/>
  <c r="CB1041" i="25"/>
  <c r="CB1041" i="23"/>
  <c r="CB1043" i="25"/>
  <c r="CB1043" i="23"/>
  <c r="CB18" i="23"/>
  <c r="CB20" i="23"/>
  <c r="CB22" i="23"/>
  <c r="CB24" i="23"/>
  <c r="CB26" i="23"/>
  <c r="CB28" i="23"/>
  <c r="CB30" i="23"/>
  <c r="CB32" i="23"/>
  <c r="CB34" i="23"/>
  <c r="CB36" i="23"/>
  <c r="CB38" i="23"/>
  <c r="CB40" i="23"/>
  <c r="CB42" i="23"/>
  <c r="CB62" i="23"/>
  <c r="CB64" i="23"/>
  <c r="CB66" i="23"/>
  <c r="CB68" i="23"/>
  <c r="CB70" i="23"/>
  <c r="CB72" i="23"/>
  <c r="CB74" i="23"/>
  <c r="CB76" i="23"/>
  <c r="CB78" i="23"/>
  <c r="CB80" i="23"/>
  <c r="CB82" i="23"/>
  <c r="CB84" i="23"/>
  <c r="CB86" i="23"/>
  <c r="CB104" i="23"/>
  <c r="CB106" i="23"/>
  <c r="CB108" i="23"/>
  <c r="CB110" i="23"/>
  <c r="CB112" i="23"/>
  <c r="CB114" i="23"/>
  <c r="CB116" i="23"/>
  <c r="CB118" i="23"/>
  <c r="CB120" i="23"/>
  <c r="CB122" i="23"/>
  <c r="CB124" i="23"/>
  <c r="CB126" i="23"/>
  <c r="CB128" i="23"/>
  <c r="CB141" i="23"/>
  <c r="CB143" i="23"/>
  <c r="CB145" i="23"/>
  <c r="CB147" i="23"/>
  <c r="CB149" i="23"/>
  <c r="CB151" i="23"/>
  <c r="CB153" i="23"/>
  <c r="CB155" i="23"/>
  <c r="CB157" i="23"/>
  <c r="CB159" i="23"/>
  <c r="CB161" i="23"/>
  <c r="CB163" i="23"/>
  <c r="CB165" i="23"/>
  <c r="CB167" i="23"/>
  <c r="CB169" i="23"/>
  <c r="CB183" i="23"/>
  <c r="CB185" i="23"/>
  <c r="CB187" i="23"/>
  <c r="CB189" i="23"/>
  <c r="CB191" i="23"/>
  <c r="CB193" i="23"/>
  <c r="CB195" i="23"/>
  <c r="CB197" i="23"/>
  <c r="CB199" i="23"/>
  <c r="CB201" i="23"/>
  <c r="CB203" i="23"/>
  <c r="CB205" i="23"/>
  <c r="CB207" i="23"/>
  <c r="CB209" i="23"/>
  <c r="CB211" i="23"/>
  <c r="CB224" i="23"/>
  <c r="CB226" i="23"/>
  <c r="CB228" i="23"/>
  <c r="CB230" i="23"/>
  <c r="CB232" i="23"/>
  <c r="CB234" i="23"/>
  <c r="CB236" i="23"/>
  <c r="CB238" i="23"/>
  <c r="CB240" i="23"/>
  <c r="CB242" i="23"/>
  <c r="CB244" i="23"/>
  <c r="CB246" i="23"/>
  <c r="CB248" i="23"/>
  <c r="CB250" i="23"/>
  <c r="CB252" i="23"/>
  <c r="CB254" i="23"/>
  <c r="CB256" i="23"/>
  <c r="CB268" i="23"/>
  <c r="CB270" i="23"/>
  <c r="CB272" i="23"/>
  <c r="CB274" i="23"/>
  <c r="CB276" i="23"/>
  <c r="CB278" i="23"/>
  <c r="CB280" i="23"/>
  <c r="CB282" i="23"/>
  <c r="CB284" i="23"/>
  <c r="CB286" i="23"/>
  <c r="CB288" i="23"/>
  <c r="CB290" i="23"/>
  <c r="CB292" i="23"/>
  <c r="CB294" i="23"/>
  <c r="CB311" i="23"/>
  <c r="CB313" i="23"/>
  <c r="CB315" i="23"/>
  <c r="CB317" i="23"/>
  <c r="CB319" i="23"/>
  <c r="CB321" i="23"/>
  <c r="CB323" i="23"/>
  <c r="CB325" i="23"/>
  <c r="CB327" i="23"/>
  <c r="CB329" i="23"/>
  <c r="CB331" i="23"/>
  <c r="CB333" i="23"/>
  <c r="CB335" i="23"/>
  <c r="CB351" i="23"/>
  <c r="CB353" i="23"/>
  <c r="CB355" i="23"/>
  <c r="CB357" i="23"/>
  <c r="CB359" i="23"/>
  <c r="CB361" i="23"/>
  <c r="CB363" i="23"/>
  <c r="CB365" i="23"/>
  <c r="CB367" i="23"/>
  <c r="CB369" i="23"/>
  <c r="CB371" i="23"/>
  <c r="CB373" i="23"/>
  <c r="CB375" i="23"/>
  <c r="CB377" i="23"/>
  <c r="CB394" i="23"/>
  <c r="CB396" i="23"/>
  <c r="CB398" i="23"/>
  <c r="CB400" i="23"/>
  <c r="CB402" i="23"/>
  <c r="CB404" i="23"/>
  <c r="CB406" i="23"/>
  <c r="CB408" i="23"/>
  <c r="CB410" i="23"/>
  <c r="CB412" i="23"/>
  <c r="CB414" i="23"/>
  <c r="CB416" i="23"/>
  <c r="CB418" i="23"/>
  <c r="CB435" i="23"/>
  <c r="CB437" i="23"/>
  <c r="CB439" i="23"/>
  <c r="CB441" i="23"/>
  <c r="CB443" i="23"/>
  <c r="CB445" i="23"/>
  <c r="CB447" i="23"/>
  <c r="CB449" i="23"/>
  <c r="CB451" i="23"/>
  <c r="CB453" i="23"/>
  <c r="CB455" i="23"/>
  <c r="CB457" i="23"/>
  <c r="CB459" i="23"/>
  <c r="CB461" i="23"/>
  <c r="CB947" i="23"/>
  <c r="CB955" i="23"/>
  <c r="CB971" i="23"/>
  <c r="CB979" i="23"/>
  <c r="CB987" i="23"/>
  <c r="CB995" i="23"/>
  <c r="CB1003" i="23"/>
  <c r="CB1018" i="23"/>
  <c r="CB1026" i="23"/>
  <c r="CB1034" i="23"/>
  <c r="CB1042" i="23"/>
  <c r="CB15" i="23"/>
  <c r="CB45" i="23"/>
  <c r="CB59" i="23"/>
  <c r="CB89" i="23"/>
  <c r="CB101" i="23"/>
  <c r="CB131" i="23"/>
  <c r="CB172" i="23"/>
  <c r="CB214" i="23"/>
  <c r="CB264" i="23"/>
  <c r="CB266" i="23"/>
  <c r="CB296" i="23"/>
  <c r="CB306" i="23"/>
  <c r="CB308" i="23"/>
  <c r="CB338" i="23"/>
  <c r="CB347" i="23"/>
  <c r="CB349" i="23"/>
  <c r="CB379" i="23"/>
  <c r="CB389" i="23"/>
  <c r="CB391" i="23"/>
  <c r="CB421" i="23"/>
  <c r="CB431" i="23"/>
  <c r="CB433" i="23"/>
  <c r="CB463" i="23"/>
  <c r="CB473" i="23"/>
  <c r="CB475" i="23"/>
  <c r="CB505" i="23"/>
  <c r="CB546" i="23"/>
  <c r="CB587" i="23"/>
  <c r="CB629" i="23"/>
  <c r="CB670" i="23"/>
  <c r="CB712" i="23"/>
  <c r="CB753" i="23"/>
  <c r="CB794" i="23"/>
  <c r="CB835" i="23"/>
  <c r="CB877" i="23"/>
  <c r="CB919" i="23"/>
  <c r="CB14" i="23"/>
  <c r="CB46" i="23"/>
  <c r="CB58" i="23"/>
  <c r="CB90" i="23"/>
  <c r="CB100" i="23"/>
  <c r="CB132" i="23"/>
  <c r="CB173" i="23"/>
  <c r="CB215" i="23"/>
  <c r="CB265" i="23"/>
  <c r="CB297" i="23"/>
  <c r="CB307" i="23"/>
  <c r="CB339" i="23"/>
  <c r="CB348" i="23"/>
  <c r="CB380" i="23"/>
  <c r="CB390" i="23"/>
  <c r="CB422" i="23"/>
  <c r="CB432" i="23"/>
  <c r="CB464" i="23"/>
  <c r="CB474" i="23"/>
  <c r="CB506" i="23"/>
  <c r="CB547" i="23"/>
  <c r="CB588" i="23"/>
  <c r="CB630" i="23"/>
  <c r="CB671" i="23"/>
  <c r="CB713" i="23"/>
  <c r="CB754" i="23"/>
  <c r="CB795" i="23"/>
  <c r="CB836" i="23"/>
  <c r="CB878" i="23"/>
  <c r="CB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<sst xmlns="http://schemas.openxmlformats.org/spreadsheetml/2006/main" count="10205" uniqueCount="332">
  <si>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</si>
  <si>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</si>
  <si>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</si>
  <si>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</si>
  <si>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</si>
  <si>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</si>
  <si>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</si>
  <si>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</si>
  <si>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</si>
  <si>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</si>
  <si>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</si>
  <si>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</si>
  <si>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</si>
  <si>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</si>
  <si>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</si>
  <si>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</si>
  <si>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</si>
  <si>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</si>
  <si>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</si>
  <si>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</si>
  <si>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</si>
  <si>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</si>
  <si>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</si>
  <si>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</si>
  <si>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</si>
  <si>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</si>
  <si>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</si>
  <si>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</si>
  <si>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</si>
  <si>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</si>
  <si>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</si>
  <si>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</si>
  <si>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</si>
  <si>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</si>
  <si>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</si>
  <si>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</si>
  <si>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</si>
  <si>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</si>
  <si>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</si>
  <si>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</si>
  <si>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</si>
  <si>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</si>
  <si>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</si>
  <si>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</si>
  <si>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</si>
  <si>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</si>
  <si>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</si>
  <si>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</si>
  <si>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</si>
  <si>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</si>
  <si>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</si>
  <si>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</si>
  <si>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</si>
  <si>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</si>
  <si>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</si>
  <si>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</si>
  <si>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</si>
  <si>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</si>
  <si>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</si>
  <si>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</si>
  <si>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</si>
  <si>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</si>
  <si>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</si>
  <si>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</si>
  <si>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</si>
  <si>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</si>
  <si>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</si>
  <si>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</si>
  <si>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</si>
  <si>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</si>
  <si>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</si>
  <si>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</si>
  <si>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</si>
  <si>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</si>
  <si>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</si>
  <si>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</si>
  <si>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</si>
  <si>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</si>
  <si>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</si>
  <si>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</si>
  <si>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</si>
  <si>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</si>
  <si>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</si>
  <si>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</si>
  <si>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</si>
  <si>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</si>
  <si>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</si>
  <si>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</si>
  <si>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</si>
  <si>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</si>
  <si>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</si>
  <si>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</si>
  <si>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</si>
  <si>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</si>
  <si>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</si>
  <si>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</si>
  <si>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</si>
  <si>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</si>
  <si>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</si>
  <si>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</si>
  <si>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</si>
  <si>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</si>
  <si>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</si>
  <si>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</si>
  <si>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</si>
  <si>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</si>
  <si>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</si>
  <si>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</si>
  <si>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</si>
  <si>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</si>
  <si>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</si>
  <si>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</si>
  <si>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</si>
  <si>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</si>
  <si>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</si>
  <si>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</si>
  <si>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</si>
  <si>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</si>
  <si>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</si>
  <si>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</si>
  <si>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</si>
  <si>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</si>
  <si>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</si>
  <si>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</si>
  <si>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</si>
  <si>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</si>
  <si>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</si>
  <si>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</si>
  <si>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</si>
  <si>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</si>
  <si>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</si>
  <si>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</si>
  <si>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</si>
  <si>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</si>
  <si>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</si>
  <si>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</si>
  <si>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</si>
  <si>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</si>
  <si>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</si>
  <si>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</si>
  <si>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</si>
  <si>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</si>
  <si>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</si>
  <si>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</si>
  <si>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</si>
  <si>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</si>
  <si>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</si>
  <si>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</si>
  <si>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</si>
  <si>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</si>
  <si>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</si>
  <si>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</si>
  <si>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</si>
  <si>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</si>
  <si>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</si>
  <si>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</si>
  <si>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</si>
  <si>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</si>
  <si>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</si>
  <si>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</si>
  <si>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</si>
  <si>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</si>
  <si>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</si>
  <si>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</si>
  <si>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</si>
  <si>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</si>
  <si>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</si>
  <si>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</si>
  <si>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</si>
  <si>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</si>
  <si>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</si>
  <si>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</si>
  <si>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</si>
  <si>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</si>
  <si>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</si>
  <si>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</si>
  <si>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</si>
  <si>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</si>
  <si>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</si>
  <si>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</si>
  <si>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</si>
  <si>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</si>
  <si>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</si>
  <si>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</si>
  <si>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</si>
  <si>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</si>
  <si>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</si>
  <si>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</si>
  <si>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</si>
  <si>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</si>
  <si>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</si>
  <si>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</si>
  <si>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</si>
  <si>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</si>
  <si>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</si>
  <si>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</si>
  <si>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</si>
  <si>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</si>
  <si>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</si>
  <si>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</si>
  <si>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</si>
  <si>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</si>
  <si>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</si>
  <si>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</si>
  <si>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</si>
  <si>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</si>
  <si>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</si>
  <si>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</si>
  <si>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</si>
  <si>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</si>
  <si>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</si>
  <si>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</si>
  <si>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</si>
  <si>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</si>
  <si>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</si>
  <si>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</si>
  <si>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</si>
  <si>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</si>
  <si>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</si>
  <si>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</si>
  <si>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</si>
  <si>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</si>
  <si>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</si>
  <si>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</si>
  <si>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</si>
  <si>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</si>
  <si>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</si>
  <si>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</si>
  <si>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</si>
  <si>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</si>
  <si>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</si>
  <si>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</si>
  <si>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</si>
  <si>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</si>
  <si>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</si>
  <si>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</si>
  <si>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</si>
  <si>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</si>
  <si>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</si>
  <si>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</si>
  <si>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</si>
  <si>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</si>
  <si>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</si>
  <si>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</si>
  <si>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</si>
  <si>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</si>
  <si>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</si>
  <si>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</si>
  <si>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</si>
  <si>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</si>
  <si>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</si>
  <si>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</si>
  <si>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</si>
  <si>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</si>
  <si>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</si>
  <si>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</si>
  <si>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</si>
  <si>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</si>
  <si>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</si>
  <si>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</si>
  <si>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</si>
  <si>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</si>
  <si>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</si>
  <si>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</si>
  <si>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</si>
  <si>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</si>
  <si>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</si>
  <si>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</si>
  <si>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</si>
  <si>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</si>
  <si>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</si>
  <si>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</si>
  <si>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</si>
  <si>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</si>
  <si>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</si>
  <si>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</si>
  <si>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</si>
  <si>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</si>
  <si>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</si>
  <si>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</si>
  <si>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</si>
  <si>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</si>
  <si>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</si>
  <si>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</si>
  <si>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</si>
  <si>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</si>
  <si>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</si>
  <si>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</si>
  <si>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</si>
  <si>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</si>
  <si>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</si>
  <si>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</si>
  <si>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</si>
  <si>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</si>
  <si>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</si>
  <si>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</si>
  <si>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</si>
  <si>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</si>
  <si>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</si>
  <si>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</si>
  <si>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</si>
  <si>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</si>
  <si>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</si>
  <si>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</si>
  <si>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</si>
  <si>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</si>
  <si>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</si>
  <si>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</si>
  <si>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</si>
  <si>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</si>
  <si>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</si>
  <si>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</si>
  <si>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</si>
  <si>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</si>
  <si>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</si>
  <si>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</si>
  <si>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</si>
  <si>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</si>
  <si>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</si>
  <si>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</si>
  <si>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</si>
  <si>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</si>
  <si>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</si>
  <si>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</si>
  <si>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</si>
  <si>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</si>
  <si>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</si>
  <si>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</si>
  <si>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7.04</t>
  </si>
  <si>
    <t>14.04</t>
  </si>
  <si>
    <t>21.04</t>
  </si>
  <si>
    <t>28.04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</si>
</sst>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39" fillId="3" borderId="0" xfId="0" applyFont="1" applyFill="1" applyBorder="1" applyAlignment="1">
      <alignment horizontal="right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9" fillId="3" borderId="13" xfId="0" applyFont="1" applyFill="1" applyBorder="1" applyAlignment="1">
      <alignment horizontal="right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13" fillId="0" borderId="1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1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left" indent="1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 vertical="center"/>
    </xf>
    <xf numFmtId="0" fontId="39" fillId="3" borderId="15" xfId="0" applyFont="1" applyFill="1" applyBorder="1" applyAlignment="1">
      <alignment horizontal="center"/>
    </xf>
    <xf numFmtId="0" fontId="39" fillId="3" borderId="8" xfId="0" applyFont="1" applyFill="1" applyBorder="1" applyAlignment="1">
      <alignment horizontal="center"/>
    </xf>
    <xf numFmtId="0" fontId="39" fillId="3" borderId="9" xfId="0" applyFont="1" applyFill="1" applyBorder="1" applyAlignment="1">
      <alignment horizontal="center"/>
    </xf>
    <xf numFmtId="0" fontId="39" fillId="3" borderId="13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H1058"/>
  <sheetViews>
    <sheetView tabSelected="1" zoomScale="60" zoomScaleNormal="60" zoomScaleSheetLayoutView="70" workbookViewId="0">
      <selection activeCell="T5" sqref="T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79" width="11.5703125" style="64" customWidth="1"/>
    <col min="80" max="80" width="11.28515625" style="1" customWidth="1"/>
    <col min="81" max="84" width="11.5703125" style="1" customWidth="1"/>
    <col min="85" max="85" width="11.5703125" style="64" customWidth="1"/>
    <col min="86" max="86" width="11.28515625" style="1" customWidth="1"/>
    <col min="87" max="16384" width="9.140625" style="1"/>
  </cols>
  <sheetData>
    <row r="5" spans="1:86" ht="15.75" customHeight="1" x14ac:dyDescent="0.3"/>
    <row r="7" spans="1:86" ht="18" customHeight="1" x14ac:dyDescent="0.3"/>
    <row r="9" spans="1:86" ht="18" x14ac:dyDescent="0.25">
      <c r="A9" s="309" t="s">
        <v>45</v>
      </c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09"/>
      <c r="BF9" s="309"/>
      <c r="BG9" s="309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</row>
    <row r="10" spans="1:86" ht="18" x14ac:dyDescent="0.25">
      <c r="A10" s="206"/>
      <c r="B10" s="290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300" t="s">
        <v>28</v>
      </c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2"/>
    </row>
    <row r="11" spans="1:86" ht="18" x14ac:dyDescent="0.25">
      <c r="A11" s="207"/>
      <c r="B11" s="291"/>
      <c r="C11" s="284" t="s">
        <v>139</v>
      </c>
      <c r="D11" s="285"/>
      <c r="E11" s="285"/>
      <c r="F11" s="286"/>
      <c r="G11" s="280" t="s">
        <v>123</v>
      </c>
      <c r="H11" s="287" t="s">
        <v>139</v>
      </c>
      <c r="I11" s="288"/>
      <c r="J11" s="288"/>
      <c r="K11" s="289"/>
      <c r="L11" s="280" t="s">
        <v>123</v>
      </c>
      <c r="M11" s="287" t="s">
        <v>139</v>
      </c>
      <c r="N11" s="288"/>
      <c r="O11" s="288"/>
      <c r="P11" s="289"/>
      <c r="Q11" s="280" t="s">
        <v>123</v>
      </c>
      <c r="R11" s="287" t="s">
        <v>139</v>
      </c>
      <c r="S11" s="288"/>
      <c r="T11" s="288"/>
      <c r="U11" s="288"/>
      <c r="V11" s="289"/>
      <c r="W11" s="280" t="s">
        <v>123</v>
      </c>
      <c r="X11" s="287" t="s">
        <v>139</v>
      </c>
      <c r="Y11" s="288"/>
      <c r="Z11" s="288"/>
      <c r="AA11" s="288"/>
      <c r="AB11" s="280" t="s">
        <v>123</v>
      </c>
      <c r="AC11" s="287" t="s">
        <v>139</v>
      </c>
      <c r="AD11" s="288"/>
      <c r="AE11" s="288"/>
      <c r="AF11" s="288"/>
      <c r="AG11" s="280" t="s">
        <v>123</v>
      </c>
      <c r="AH11" s="287" t="s">
        <v>139</v>
      </c>
      <c r="AI11" s="288"/>
      <c r="AJ11" s="288"/>
      <c r="AK11" s="288"/>
      <c r="AL11" s="288"/>
      <c r="AM11" s="280" t="s">
        <v>123</v>
      </c>
      <c r="AN11" s="287" t="s">
        <v>139</v>
      </c>
      <c r="AO11" s="288"/>
      <c r="AP11" s="288"/>
      <c r="AQ11" s="288"/>
      <c r="AR11" s="280" t="s">
        <v>123</v>
      </c>
      <c r="AS11" s="278" t="s">
        <v>139</v>
      </c>
      <c r="AT11" s="279"/>
      <c r="AU11" s="279"/>
      <c r="AV11" s="279"/>
      <c r="AW11" s="253"/>
      <c r="AX11" s="280" t="s">
        <v>123</v>
      </c>
      <c r="AY11" s="278" t="s">
        <v>139</v>
      </c>
      <c r="AZ11" s="279"/>
      <c r="BA11" s="279"/>
      <c r="BB11" s="279"/>
      <c r="BC11" s="280" t="s">
        <v>123</v>
      </c>
      <c r="BD11" s="278" t="s">
        <v>139</v>
      </c>
      <c r="BE11" s="279"/>
      <c r="BF11" s="279"/>
      <c r="BG11" s="279"/>
      <c r="BH11" s="280" t="s">
        <v>123</v>
      </c>
      <c r="BI11" s="278" t="s">
        <v>139</v>
      </c>
      <c r="BJ11" s="279"/>
      <c r="BK11" s="279"/>
      <c r="BL11" s="279"/>
      <c r="BM11" s="279"/>
      <c r="BN11" s="280" t="s">
        <v>123</v>
      </c>
      <c r="BO11" s="278" t="s">
        <v>316</v>
      </c>
      <c r="BP11" s="279"/>
      <c r="BQ11" s="279"/>
      <c r="BR11" s="279"/>
      <c r="BS11" s="280" t="s">
        <v>123</v>
      </c>
      <c r="BT11" s="278" t="s">
        <v>316</v>
      </c>
      <c r="BU11" s="279"/>
      <c r="BV11" s="279"/>
      <c r="BW11" s="279"/>
      <c r="BX11" s="280" t="s">
        <v>123</v>
      </c>
      <c r="BY11" s="278" t="s">
        <v>316</v>
      </c>
      <c r="BZ11" s="279"/>
      <c r="CA11" s="279"/>
      <c r="CB11" s="280" t="s">
        <v>123</v>
      </c>
      <c r="CC11" s="278" t="s">
        <v>316</v>
      </c>
      <c r="CD11" s="279"/>
      <c r="CE11" s="279"/>
      <c r="CF11" s="279"/>
      <c r="CG11" s="279"/>
      <c r="CH11" s="280" t="s">
        <v>123</v>
      </c>
    </row>
    <row r="12" spans="1:86" ht="18" x14ac:dyDescent="0.25">
      <c r="A12" s="208"/>
      <c r="B12" s="292"/>
      <c r="C12" s="138" t="s">
        <v>135</v>
      </c>
      <c r="D12" s="138" t="s">
        <v>136</v>
      </c>
      <c r="E12" s="138" t="s">
        <v>137</v>
      </c>
      <c r="F12" s="138" t="s">
        <v>138</v>
      </c>
      <c r="G12" s="281"/>
      <c r="H12" s="138" t="s">
        <v>141</v>
      </c>
      <c r="I12" s="138" t="s">
        <v>142</v>
      </c>
      <c r="J12" s="138" t="s">
        <v>143</v>
      </c>
      <c r="K12" s="138" t="s">
        <v>144</v>
      </c>
      <c r="L12" s="281"/>
      <c r="M12" s="138" t="s">
        <v>145</v>
      </c>
      <c r="N12" s="138" t="s">
        <v>146</v>
      </c>
      <c r="O12" s="138" t="s">
        <v>147</v>
      </c>
      <c r="P12" s="138" t="s">
        <v>148</v>
      </c>
      <c r="Q12" s="281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1"/>
      <c r="X12" s="138" t="s">
        <v>159</v>
      </c>
      <c r="Y12" s="138" t="s">
        <v>160</v>
      </c>
      <c r="Z12" s="138" t="s">
        <v>281</v>
      </c>
      <c r="AA12" s="138" t="s">
        <v>282</v>
      </c>
      <c r="AB12" s="281"/>
      <c r="AC12" s="138" t="s">
        <v>283</v>
      </c>
      <c r="AD12" s="138" t="s">
        <v>284</v>
      </c>
      <c r="AE12" s="138" t="s">
        <v>291</v>
      </c>
      <c r="AF12" s="138" t="s">
        <v>285</v>
      </c>
      <c r="AG12" s="281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1"/>
      <c r="AN12" s="138" t="s">
        <v>292</v>
      </c>
      <c r="AO12" s="138" t="s">
        <v>293</v>
      </c>
      <c r="AP12" s="138" t="s">
        <v>294</v>
      </c>
      <c r="AQ12" s="138" t="s">
        <v>295</v>
      </c>
      <c r="AR12" s="281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1"/>
      <c r="AY12" s="138" t="s">
        <v>302</v>
      </c>
      <c r="AZ12" s="138" t="s">
        <v>303</v>
      </c>
      <c r="BA12" s="138" t="s">
        <v>304</v>
      </c>
      <c r="BB12" s="138" t="s">
        <v>305</v>
      </c>
      <c r="BC12" s="281"/>
      <c r="BD12" s="138" t="s">
        <v>307</v>
      </c>
      <c r="BE12" s="138" t="s">
        <v>308</v>
      </c>
      <c r="BF12" s="138" t="s">
        <v>309</v>
      </c>
      <c r="BG12" s="138" t="s">
        <v>310</v>
      </c>
      <c r="BH12" s="281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1"/>
      <c r="BO12" s="138" t="s">
        <v>317</v>
      </c>
      <c r="BP12" s="138" t="s">
        <v>318</v>
      </c>
      <c r="BQ12" s="138" t="s">
        <v>319</v>
      </c>
      <c r="BR12" s="138" t="s">
        <v>320</v>
      </c>
      <c r="BS12" s="281"/>
      <c r="BT12" s="138" t="s">
        <v>322</v>
      </c>
      <c r="BU12" s="138" t="s">
        <v>323</v>
      </c>
      <c r="BV12" s="138" t="s">
        <v>324</v>
      </c>
      <c r="BW12" s="138" t="s">
        <v>325</v>
      </c>
      <c r="BX12" s="281"/>
      <c r="BY12" s="138" t="s">
        <v>326</v>
      </c>
      <c r="BZ12" s="138" t="s">
        <v>146</v>
      </c>
      <c r="CA12" s="138" t="s">
        <v>327</v>
      </c>
      <c r="CB12" s="281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1"/>
    </row>
    <row r="13" spans="1:86" ht="18" x14ac:dyDescent="0.25">
      <c r="A13" s="282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276"/>
      <c r="CC13" s="138"/>
      <c r="CD13" s="138"/>
      <c r="CE13" s="138"/>
      <c r="CF13" s="138"/>
      <c r="CG13" s="138"/>
      <c r="CH13" s="277"/>
    </row>
    <row r="14" spans="1:86" ht="18" x14ac:dyDescent="0.25">
      <c r="A14" s="283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69">
        <f>AVERAGE(BY14:CA14)</f>
        <v>5.4366666666666665</v>
      </c>
      <c r="CC14" s="148">
        <v>5.17</v>
      </c>
      <c r="CD14" s="148">
        <v>5.3</v>
      </c>
      <c r="CE14" s="148"/>
      <c r="CF14" s="148"/>
      <c r="CG14" s="148"/>
      <c r="CH14" s="169">
        <f>AVERAGE(CC14:CG14)</f>
        <v>5.2349999999999994</v>
      </c>
    </row>
    <row r="15" spans="1:86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0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1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2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3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69">
        <f>AVERAGE(BY15:CA15)</f>
        <v>6.413333333333334</v>
      </c>
      <c r="CC15" s="148">
        <v>6.37</v>
      </c>
      <c r="CD15" s="148">
        <v>6.37</v>
      </c>
      <c r="CE15" s="148"/>
      <c r="CF15" s="148"/>
      <c r="CG15" s="148"/>
      <c r="CH15" s="169">
        <f>AVERAGE(CC15:CG15)</f>
        <v>6.37</v>
      </c>
    </row>
    <row r="16" spans="1:86" ht="18" x14ac:dyDescent="0.25">
      <c r="A16" s="282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69"/>
      <c r="CC16" s="135"/>
      <c r="CD16" s="135"/>
      <c r="CE16" s="135"/>
      <c r="CF16" s="135"/>
      <c r="CG16" s="135"/>
      <c r="CH16" s="169"/>
    </row>
    <row r="17" spans="1:86" ht="18" x14ac:dyDescent="0.25">
      <c r="A17" s="283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0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1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2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3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4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5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6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7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8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9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0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1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2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3">AVERAGE(BT17:BW17)</f>
        <v>2.9525000000000001</v>
      </c>
      <c r="BY17" s="148">
        <v>2.97</v>
      </c>
      <c r="BZ17" s="148">
        <v>2.97</v>
      </c>
      <c r="CA17" s="148">
        <v>2.87</v>
      </c>
      <c r="CB17" s="169">
        <f t="shared" ref="CB17:CB43" si="14">AVERAGE(BY17:CA17)</f>
        <v>2.936666666666667</v>
      </c>
      <c r="CC17" s="148">
        <v>2.67</v>
      </c>
      <c r="CD17" s="148">
        <v>2.8</v>
      </c>
      <c r="CE17" s="148"/>
      <c r="CF17" s="148"/>
      <c r="CG17" s="148"/>
      <c r="CH17" s="169">
        <f t="shared" ref="CH17:CH43" si="15">AVERAGE(CC17:CG17)</f>
        <v>2.7349999999999999</v>
      </c>
    </row>
    <row r="18" spans="1:86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0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1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2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3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4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5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6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7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8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9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0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1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2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3"/>
        <v>3.6</v>
      </c>
      <c r="BY18" s="148">
        <v>3.7</v>
      </c>
      <c r="BZ18" s="148">
        <v>4.07</v>
      </c>
      <c r="CA18" s="148">
        <v>3.87</v>
      </c>
      <c r="CB18" s="169">
        <f t="shared" si="14"/>
        <v>3.8800000000000003</v>
      </c>
      <c r="CC18" s="148">
        <v>3.97</v>
      </c>
      <c r="CD18" s="148">
        <v>4.43</v>
      </c>
      <c r="CE18" s="148"/>
      <c r="CF18" s="148"/>
      <c r="CG18" s="148"/>
      <c r="CH18" s="169">
        <f t="shared" si="15"/>
        <v>4.2</v>
      </c>
    </row>
    <row r="19" spans="1:86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0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1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2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3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4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5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6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7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8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9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0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1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2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3"/>
        <v>17.515000000000001</v>
      </c>
      <c r="BY19" s="148">
        <v>16.43</v>
      </c>
      <c r="BZ19" s="148">
        <v>15.73</v>
      </c>
      <c r="CA19" s="148">
        <v>15.33</v>
      </c>
      <c r="CB19" s="169">
        <f t="shared" si="14"/>
        <v>15.829999999999998</v>
      </c>
      <c r="CC19" s="148">
        <v>13.4</v>
      </c>
      <c r="CD19" s="148">
        <v>12.9</v>
      </c>
      <c r="CE19" s="148"/>
      <c r="CF19" s="148"/>
      <c r="CG19" s="148"/>
      <c r="CH19" s="169">
        <f t="shared" si="15"/>
        <v>13.15</v>
      </c>
    </row>
    <row r="20" spans="1:86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0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1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2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3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4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5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6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7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8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9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0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1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2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3"/>
        <v>14.97</v>
      </c>
      <c r="BY20" s="148">
        <v>17.07</v>
      </c>
      <c r="BZ20" s="148">
        <v>17.97</v>
      </c>
      <c r="CA20" s="148">
        <v>16.8</v>
      </c>
      <c r="CB20" s="169">
        <f t="shared" si="14"/>
        <v>17.28</v>
      </c>
      <c r="CC20" s="148">
        <v>15.27</v>
      </c>
      <c r="CD20" s="148">
        <v>14.47</v>
      </c>
      <c r="CE20" s="148"/>
      <c r="CF20" s="148"/>
      <c r="CG20" s="148"/>
      <c r="CH20" s="169">
        <f t="shared" si="15"/>
        <v>14.870000000000001</v>
      </c>
    </row>
    <row r="21" spans="1:86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0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1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2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3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4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5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6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7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8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9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0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1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2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3"/>
        <v>12.370000000000001</v>
      </c>
      <c r="BY21" s="148">
        <v>13.6</v>
      </c>
      <c r="BZ21" s="148">
        <v>13.6</v>
      </c>
      <c r="CA21" s="148">
        <v>14.03</v>
      </c>
      <c r="CB21" s="169">
        <f t="shared" si="14"/>
        <v>13.743333333333332</v>
      </c>
      <c r="CC21" s="148">
        <v>14.37</v>
      </c>
      <c r="CD21" s="148">
        <v>14.13</v>
      </c>
      <c r="CE21" s="148"/>
      <c r="CF21" s="148"/>
      <c r="CG21" s="148"/>
      <c r="CH21" s="169">
        <f t="shared" si="15"/>
        <v>14.25</v>
      </c>
    </row>
    <row r="22" spans="1:86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0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1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2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3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4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5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6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7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8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9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0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1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2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3"/>
        <v>17.622499999999999</v>
      </c>
      <c r="BY22" s="148">
        <v>17.63</v>
      </c>
      <c r="BZ22" s="148">
        <v>17.63</v>
      </c>
      <c r="CA22" s="148">
        <v>17.63</v>
      </c>
      <c r="CB22" s="169">
        <f t="shared" si="14"/>
        <v>17.63</v>
      </c>
      <c r="CC22" s="148">
        <v>17.63</v>
      </c>
      <c r="CD22" s="148">
        <v>17.63</v>
      </c>
      <c r="CE22" s="148"/>
      <c r="CF22" s="148"/>
      <c r="CG22" s="148"/>
      <c r="CH22" s="169">
        <f t="shared" si="15"/>
        <v>17.63</v>
      </c>
    </row>
    <row r="23" spans="1:86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0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1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2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3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4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5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6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7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8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9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0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1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2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3"/>
        <v>16.899999999999999</v>
      </c>
      <c r="BY23" s="148">
        <v>17</v>
      </c>
      <c r="BZ23" s="148">
        <v>17</v>
      </c>
      <c r="CA23" s="148">
        <v>17</v>
      </c>
      <c r="CB23" s="169">
        <f t="shared" si="14"/>
        <v>17</v>
      </c>
      <c r="CC23" s="148">
        <v>17</v>
      </c>
      <c r="CD23" s="148">
        <v>17</v>
      </c>
      <c r="CE23" s="148"/>
      <c r="CF23" s="148"/>
      <c r="CG23" s="148"/>
      <c r="CH23" s="169">
        <f t="shared" si="15"/>
        <v>17</v>
      </c>
    </row>
    <row r="24" spans="1:86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0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1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2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3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4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5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6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7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8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9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0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1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2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3"/>
        <v>17.899999999999999</v>
      </c>
      <c r="BY24" s="148">
        <v>18</v>
      </c>
      <c r="BZ24" s="148">
        <v>18</v>
      </c>
      <c r="CA24" s="148">
        <v>18</v>
      </c>
      <c r="CB24" s="169">
        <f t="shared" si="14"/>
        <v>18</v>
      </c>
      <c r="CC24" s="148">
        <v>18</v>
      </c>
      <c r="CD24" s="148">
        <v>18.3</v>
      </c>
      <c r="CE24" s="148"/>
      <c r="CF24" s="148"/>
      <c r="CG24" s="148"/>
      <c r="CH24" s="169">
        <f t="shared" si="15"/>
        <v>18.149999999999999</v>
      </c>
    </row>
    <row r="25" spans="1:86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0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1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2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3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4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5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6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7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8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9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0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1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2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3"/>
        <v>79.502500000000012</v>
      </c>
      <c r="BY25" s="148">
        <v>79.67</v>
      </c>
      <c r="BZ25" s="148">
        <v>79.67</v>
      </c>
      <c r="CA25" s="148">
        <v>73.33</v>
      </c>
      <c r="CB25" s="169">
        <f t="shared" si="14"/>
        <v>77.556666666666672</v>
      </c>
      <c r="CC25" s="148">
        <v>73.33</v>
      </c>
      <c r="CD25" s="148">
        <v>76</v>
      </c>
      <c r="CE25" s="148"/>
      <c r="CF25" s="148"/>
      <c r="CG25" s="148"/>
      <c r="CH25" s="169">
        <f t="shared" si="15"/>
        <v>74.664999999999992</v>
      </c>
    </row>
    <row r="26" spans="1:86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0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1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2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3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4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5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6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7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8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9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0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1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2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3"/>
        <v>82.002500000000012</v>
      </c>
      <c r="BY26" s="148">
        <v>82.17</v>
      </c>
      <c r="BZ26" s="148">
        <v>82.17</v>
      </c>
      <c r="CA26" s="148">
        <v>82.17</v>
      </c>
      <c r="CB26" s="169">
        <f t="shared" si="14"/>
        <v>82.17</v>
      </c>
      <c r="CC26" s="148">
        <v>83.67</v>
      </c>
      <c r="CD26" s="148">
        <v>84.67</v>
      </c>
      <c r="CE26" s="148"/>
      <c r="CF26" s="148"/>
      <c r="CG26" s="148"/>
      <c r="CH26" s="169">
        <f t="shared" si="15"/>
        <v>84.17</v>
      </c>
    </row>
    <row r="27" spans="1:86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0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1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2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3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4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5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6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7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8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9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0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1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2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3"/>
        <v>8.4425000000000008</v>
      </c>
      <c r="BY27" s="148">
        <v>8.5</v>
      </c>
      <c r="BZ27" s="148">
        <v>9</v>
      </c>
      <c r="CA27" s="148">
        <v>9</v>
      </c>
      <c r="CB27" s="169">
        <f t="shared" si="14"/>
        <v>8.8333333333333339</v>
      </c>
      <c r="CC27" s="148">
        <v>9</v>
      </c>
      <c r="CD27" s="148">
        <v>8.5</v>
      </c>
      <c r="CE27" s="148"/>
      <c r="CF27" s="148"/>
      <c r="CG27" s="148"/>
      <c r="CH27" s="169">
        <f t="shared" si="15"/>
        <v>8.75</v>
      </c>
    </row>
    <row r="28" spans="1:86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0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1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2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3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4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5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6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7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8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9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0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1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2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3"/>
        <v>12.234999999999999</v>
      </c>
      <c r="BY28" s="148">
        <v>12.23</v>
      </c>
      <c r="BZ28" s="148">
        <v>12.63</v>
      </c>
      <c r="CA28" s="148">
        <v>12.73</v>
      </c>
      <c r="CB28" s="169">
        <f t="shared" si="14"/>
        <v>12.530000000000001</v>
      </c>
      <c r="CC28" s="148">
        <v>13.47</v>
      </c>
      <c r="CD28" s="148">
        <v>13.17</v>
      </c>
      <c r="CE28" s="148"/>
      <c r="CF28" s="148"/>
      <c r="CG28" s="148"/>
      <c r="CH28" s="169">
        <f t="shared" si="15"/>
        <v>13.32</v>
      </c>
    </row>
    <row r="29" spans="1:86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0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1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2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3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4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5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6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7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8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9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0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1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2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3"/>
        <v>10.5</v>
      </c>
      <c r="BY29" s="148">
        <v>10.5</v>
      </c>
      <c r="BZ29" s="148">
        <v>10.5</v>
      </c>
      <c r="CA29" s="148">
        <v>10.5</v>
      </c>
      <c r="CB29" s="169">
        <f t="shared" si="14"/>
        <v>10.5</v>
      </c>
      <c r="CC29" s="148">
        <v>10.199999999999999</v>
      </c>
      <c r="CD29" s="148">
        <v>10.199999999999999</v>
      </c>
      <c r="CE29" s="148"/>
      <c r="CF29" s="148"/>
      <c r="CG29" s="148"/>
      <c r="CH29" s="169">
        <f t="shared" si="15"/>
        <v>10.199999999999999</v>
      </c>
    </row>
    <row r="30" spans="1:86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0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1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2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3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4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5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6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7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8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9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0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1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2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3"/>
        <v>58.75</v>
      </c>
      <c r="BY30" s="148">
        <v>59</v>
      </c>
      <c r="BZ30" s="148">
        <v>59</v>
      </c>
      <c r="CA30" s="148">
        <v>59</v>
      </c>
      <c r="CB30" s="169">
        <f t="shared" si="14"/>
        <v>59</v>
      </c>
      <c r="CC30" s="148">
        <v>59</v>
      </c>
      <c r="CD30" s="148">
        <v>59</v>
      </c>
      <c r="CE30" s="148"/>
      <c r="CF30" s="148"/>
      <c r="CG30" s="148"/>
      <c r="CH30" s="169">
        <f t="shared" si="15"/>
        <v>59</v>
      </c>
    </row>
    <row r="31" spans="1:86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0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1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2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3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4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5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6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7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8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9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0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1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2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3"/>
        <v>59.875</v>
      </c>
      <c r="BY31" s="148">
        <v>60</v>
      </c>
      <c r="BZ31" s="148">
        <v>60</v>
      </c>
      <c r="CA31" s="148">
        <v>60</v>
      </c>
      <c r="CB31" s="169">
        <f t="shared" si="14"/>
        <v>60</v>
      </c>
      <c r="CC31" s="148">
        <v>60</v>
      </c>
      <c r="CD31" s="148">
        <v>60</v>
      </c>
      <c r="CE31" s="148"/>
      <c r="CF31" s="148"/>
      <c r="CG31" s="148"/>
      <c r="CH31" s="169">
        <f t="shared" si="15"/>
        <v>60</v>
      </c>
    </row>
    <row r="32" spans="1:86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0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1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2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3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4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5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6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7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8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9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0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1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2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3"/>
        <v>4.95</v>
      </c>
      <c r="BY32" s="148">
        <v>4.8</v>
      </c>
      <c r="BZ32" s="148">
        <v>4.8</v>
      </c>
      <c r="CA32" s="148">
        <v>4.8</v>
      </c>
      <c r="CB32" s="169">
        <f t="shared" si="14"/>
        <v>4.8</v>
      </c>
      <c r="CC32" s="148">
        <v>4.8</v>
      </c>
      <c r="CD32" s="148">
        <v>4.8</v>
      </c>
      <c r="CE32" s="148"/>
      <c r="CF32" s="148"/>
      <c r="CG32" s="148"/>
      <c r="CH32" s="169">
        <f t="shared" si="15"/>
        <v>4.8</v>
      </c>
    </row>
    <row r="33" spans="1:86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0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1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2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3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4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5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6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7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8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9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0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1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2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3"/>
        <v>4.3500000000000005</v>
      </c>
      <c r="BY33" s="148">
        <v>4.2</v>
      </c>
      <c r="BZ33" s="148">
        <v>4.2</v>
      </c>
      <c r="CA33" s="148">
        <v>4.2</v>
      </c>
      <c r="CB33" s="169">
        <f t="shared" si="14"/>
        <v>4.2</v>
      </c>
      <c r="CC33" s="148">
        <v>4.2</v>
      </c>
      <c r="CD33" s="148">
        <v>4.2</v>
      </c>
      <c r="CE33" s="148"/>
      <c r="CF33" s="148"/>
      <c r="CG33" s="148"/>
      <c r="CH33" s="169">
        <f t="shared" si="15"/>
        <v>4.2</v>
      </c>
    </row>
    <row r="34" spans="1:86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0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1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2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3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4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5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6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7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8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9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0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1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2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3"/>
        <v>5</v>
      </c>
      <c r="BY34" s="148">
        <v>5</v>
      </c>
      <c r="BZ34" s="148">
        <v>5</v>
      </c>
      <c r="CA34" s="148">
        <v>5</v>
      </c>
      <c r="CB34" s="169">
        <f t="shared" si="14"/>
        <v>5</v>
      </c>
      <c r="CC34" s="148">
        <v>5</v>
      </c>
      <c r="CD34" s="148">
        <v>5</v>
      </c>
      <c r="CE34" s="148"/>
      <c r="CF34" s="148"/>
      <c r="CG34" s="148"/>
      <c r="CH34" s="169">
        <f t="shared" si="15"/>
        <v>5</v>
      </c>
    </row>
    <row r="35" spans="1:86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0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1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2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3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4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5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6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7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8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9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0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1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2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3"/>
        <v>22.197500000000002</v>
      </c>
      <c r="BY35" s="148">
        <v>22.23</v>
      </c>
      <c r="BZ35" s="148">
        <v>22.23</v>
      </c>
      <c r="CA35" s="148">
        <v>22.23</v>
      </c>
      <c r="CB35" s="169">
        <f t="shared" si="14"/>
        <v>22.23</v>
      </c>
      <c r="CC35" s="148">
        <v>22.23</v>
      </c>
      <c r="CD35" s="148">
        <v>22.23</v>
      </c>
      <c r="CE35" s="148"/>
      <c r="CF35" s="148"/>
      <c r="CG35" s="148"/>
      <c r="CH35" s="169">
        <f t="shared" si="15"/>
        <v>22.23</v>
      </c>
    </row>
    <row r="36" spans="1:86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0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1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2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3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4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5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6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7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8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9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0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1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2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3"/>
        <v>20.71</v>
      </c>
      <c r="BY36" s="148">
        <v>20.73</v>
      </c>
      <c r="BZ36" s="148">
        <v>20.73</v>
      </c>
      <c r="CA36" s="148">
        <v>20.73</v>
      </c>
      <c r="CB36" s="169">
        <f t="shared" si="14"/>
        <v>20.73</v>
      </c>
      <c r="CC36" s="148">
        <v>20.73</v>
      </c>
      <c r="CD36" s="148">
        <v>20.73</v>
      </c>
      <c r="CE36" s="148"/>
      <c r="CF36" s="148"/>
      <c r="CG36" s="148"/>
      <c r="CH36" s="169">
        <f t="shared" si="15"/>
        <v>20.73</v>
      </c>
    </row>
    <row r="37" spans="1:86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0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1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2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3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4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5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6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7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8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9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0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1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2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3"/>
        <v>17.41</v>
      </c>
      <c r="BY37" s="148">
        <v>17.43</v>
      </c>
      <c r="BZ37" s="148">
        <v>17.43</v>
      </c>
      <c r="CA37" s="148">
        <v>17.43</v>
      </c>
      <c r="CB37" s="169">
        <f t="shared" si="14"/>
        <v>17.43</v>
      </c>
      <c r="CC37" s="148">
        <v>17.43</v>
      </c>
      <c r="CD37" s="148">
        <v>17.43</v>
      </c>
      <c r="CE37" s="148"/>
      <c r="CF37" s="148"/>
      <c r="CG37" s="148"/>
      <c r="CH37" s="169">
        <f t="shared" si="15"/>
        <v>17.43</v>
      </c>
    </row>
    <row r="38" spans="1:86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0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1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2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3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4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5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6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7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8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9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0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1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2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3"/>
        <v>3.5</v>
      </c>
      <c r="BY38" s="148">
        <v>3.5</v>
      </c>
      <c r="BZ38" s="148">
        <v>3.5</v>
      </c>
      <c r="CA38" s="148">
        <v>3.5</v>
      </c>
      <c r="CB38" s="169">
        <f t="shared" si="14"/>
        <v>3.5</v>
      </c>
      <c r="CC38" s="148">
        <v>3.5</v>
      </c>
      <c r="CD38" s="148">
        <v>3.5</v>
      </c>
      <c r="CE38" s="148"/>
      <c r="CF38" s="148"/>
      <c r="CG38" s="148"/>
      <c r="CH38" s="169">
        <f t="shared" si="15"/>
        <v>3.5</v>
      </c>
    </row>
    <row r="39" spans="1:86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0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1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2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3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4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5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6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7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8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9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0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1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2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3"/>
        <v>3</v>
      </c>
      <c r="BY39" s="148">
        <v>3</v>
      </c>
      <c r="BZ39" s="148">
        <v>3</v>
      </c>
      <c r="CA39" s="148">
        <v>3</v>
      </c>
      <c r="CB39" s="169">
        <f t="shared" si="14"/>
        <v>3</v>
      </c>
      <c r="CC39" s="148">
        <v>3</v>
      </c>
      <c r="CD39" s="148">
        <v>3</v>
      </c>
      <c r="CE39" s="148"/>
      <c r="CF39" s="148"/>
      <c r="CG39" s="148"/>
      <c r="CH39" s="169">
        <f t="shared" si="15"/>
        <v>3</v>
      </c>
    </row>
    <row r="40" spans="1:86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0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1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2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3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4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5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6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7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8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9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0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1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2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3"/>
        <v>36</v>
      </c>
      <c r="BY40" s="148">
        <v>36</v>
      </c>
      <c r="BZ40" s="148">
        <v>36</v>
      </c>
      <c r="CA40" s="148">
        <v>36</v>
      </c>
      <c r="CB40" s="169">
        <f t="shared" si="14"/>
        <v>36</v>
      </c>
      <c r="CC40" s="148">
        <v>36</v>
      </c>
      <c r="CD40" s="148">
        <v>36</v>
      </c>
      <c r="CE40" s="148"/>
      <c r="CF40" s="148"/>
      <c r="CG40" s="148"/>
      <c r="CH40" s="169">
        <f t="shared" si="15"/>
        <v>36</v>
      </c>
    </row>
    <row r="41" spans="1:86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0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1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2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3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4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5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6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7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8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9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0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1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2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3"/>
        <v>6.93</v>
      </c>
      <c r="BY41" s="148">
        <v>6.93</v>
      </c>
      <c r="BZ41" s="148">
        <v>6.93</v>
      </c>
      <c r="CA41" s="148">
        <v>6.83</v>
      </c>
      <c r="CB41" s="169">
        <f t="shared" si="14"/>
        <v>6.8966666666666656</v>
      </c>
      <c r="CC41" s="148">
        <v>6.83</v>
      </c>
      <c r="CD41" s="148">
        <v>6.83</v>
      </c>
      <c r="CE41" s="148"/>
      <c r="CF41" s="148"/>
      <c r="CG41" s="148"/>
      <c r="CH41" s="169">
        <f t="shared" si="15"/>
        <v>6.83</v>
      </c>
    </row>
    <row r="42" spans="1:86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0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1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2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3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4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5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6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7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8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9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0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1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2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3"/>
        <v>10.5</v>
      </c>
      <c r="BY42" s="148">
        <v>10.5</v>
      </c>
      <c r="BZ42" s="148">
        <v>10.5</v>
      </c>
      <c r="CA42" s="148">
        <v>10.5</v>
      </c>
      <c r="CB42" s="169">
        <f t="shared" si="14"/>
        <v>10.5</v>
      </c>
      <c r="CC42" s="148">
        <v>10.5</v>
      </c>
      <c r="CD42" s="148">
        <v>10.5</v>
      </c>
      <c r="CE42" s="148"/>
      <c r="CF42" s="148"/>
      <c r="CG42" s="148"/>
      <c r="CH42" s="169">
        <f t="shared" si="15"/>
        <v>10.5</v>
      </c>
    </row>
    <row r="43" spans="1:86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0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1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2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3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4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5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6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7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8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9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0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1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2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3"/>
        <v>11.27</v>
      </c>
      <c r="BY43" s="148">
        <v>11.27</v>
      </c>
      <c r="BZ43" s="148">
        <v>11.27</v>
      </c>
      <c r="CA43" s="148">
        <v>11.27</v>
      </c>
      <c r="CB43" s="169">
        <f t="shared" si="14"/>
        <v>11.270000000000001</v>
      </c>
      <c r="CC43" s="148">
        <v>11.27</v>
      </c>
      <c r="CD43" s="148">
        <v>11.27</v>
      </c>
      <c r="CE43" s="148"/>
      <c r="CF43" s="148"/>
      <c r="CG43" s="148"/>
      <c r="CH43" s="169">
        <f t="shared" si="15"/>
        <v>11.27</v>
      </c>
    </row>
    <row r="44" spans="1:86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69"/>
      <c r="CC44" s="148"/>
      <c r="CD44" s="148"/>
      <c r="CE44" s="148"/>
      <c r="CF44" s="148"/>
      <c r="CG44" s="148"/>
      <c r="CH44" s="169"/>
    </row>
    <row r="45" spans="1:86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0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1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2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3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69">
        <f>AVERAGE(BY45:CA45)</f>
        <v>10.9</v>
      </c>
      <c r="CC45" s="148">
        <v>10.88</v>
      </c>
      <c r="CD45" s="148">
        <v>10.85</v>
      </c>
      <c r="CE45" s="148"/>
      <c r="CF45" s="148"/>
      <c r="CG45" s="148"/>
      <c r="CH45" s="169">
        <f>AVERAGE(CC45:CG45)</f>
        <v>10.865</v>
      </c>
    </row>
    <row r="46" spans="1:86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0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1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2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3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69">
        <f>AVERAGE(BY46:CA46)</f>
        <v>10.949999999999998</v>
      </c>
      <c r="CC46" s="148">
        <v>10.93</v>
      </c>
      <c r="CD46" s="148">
        <v>10.91</v>
      </c>
      <c r="CE46" s="148"/>
      <c r="CF46" s="148"/>
      <c r="CG46" s="148"/>
      <c r="CH46" s="169">
        <f>AVERAGE(CC46:CG46)</f>
        <v>10.92</v>
      </c>
    </row>
    <row r="47" spans="1:86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86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86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86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86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86" ht="18" x14ac:dyDescent="0.25">
      <c r="A53" s="299" t="s">
        <v>45</v>
      </c>
      <c r="B53" s="299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</row>
    <row r="54" spans="1:86" ht="18" customHeight="1" x14ac:dyDescent="0.25">
      <c r="A54" s="206"/>
      <c r="B54" s="264" t="s">
        <v>4</v>
      </c>
      <c r="C54" s="300" t="s">
        <v>29</v>
      </c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2"/>
    </row>
    <row r="55" spans="1:86" ht="18.75" customHeight="1" x14ac:dyDescent="0.3">
      <c r="A55" s="218"/>
      <c r="B55" s="198"/>
      <c r="C55" s="284" t="s">
        <v>139</v>
      </c>
      <c r="D55" s="285"/>
      <c r="E55" s="285"/>
      <c r="F55" s="286"/>
      <c r="G55" s="280" t="s">
        <v>123</v>
      </c>
      <c r="H55" s="287" t="s">
        <v>139</v>
      </c>
      <c r="I55" s="288"/>
      <c r="J55" s="288"/>
      <c r="K55" s="289"/>
      <c r="L55" s="280" t="s">
        <v>123</v>
      </c>
      <c r="M55" s="287" t="s">
        <v>139</v>
      </c>
      <c r="N55" s="288"/>
      <c r="O55" s="288"/>
      <c r="P55" s="289"/>
      <c r="Q55" s="280" t="s">
        <v>123</v>
      </c>
      <c r="R55" s="287" t="s">
        <v>139</v>
      </c>
      <c r="S55" s="288"/>
      <c r="T55" s="288"/>
      <c r="U55" s="288"/>
      <c r="V55" s="289"/>
      <c r="W55" s="280" t="s">
        <v>123</v>
      </c>
      <c r="X55" s="287" t="s">
        <v>139</v>
      </c>
      <c r="Y55" s="288"/>
      <c r="Z55" s="288"/>
      <c r="AA55" s="289"/>
      <c r="AB55" s="280" t="s">
        <v>123</v>
      </c>
      <c r="AC55" s="287" t="s">
        <v>139</v>
      </c>
      <c r="AD55" s="288"/>
      <c r="AE55" s="288"/>
      <c r="AF55" s="289"/>
      <c r="AG55" s="280" t="s">
        <v>123</v>
      </c>
      <c r="AH55" s="287" t="s">
        <v>139</v>
      </c>
      <c r="AI55" s="288"/>
      <c r="AJ55" s="288"/>
      <c r="AK55" s="288"/>
      <c r="AL55" s="289"/>
      <c r="AM55" s="280" t="s">
        <v>123</v>
      </c>
      <c r="AN55" s="287" t="s">
        <v>139</v>
      </c>
      <c r="AO55" s="288"/>
      <c r="AP55" s="288"/>
      <c r="AQ55" s="289"/>
      <c r="AR55" s="280" t="s">
        <v>123</v>
      </c>
      <c r="AS55" s="287" t="s">
        <v>139</v>
      </c>
      <c r="AT55" s="288"/>
      <c r="AU55" s="288"/>
      <c r="AV55" s="288"/>
      <c r="AW55" s="253"/>
      <c r="AX55" s="280" t="s">
        <v>123</v>
      </c>
      <c r="AY55" s="287" t="s">
        <v>139</v>
      </c>
      <c r="AZ55" s="288"/>
      <c r="BA55" s="288"/>
      <c r="BB55" s="289"/>
      <c r="BC55" s="280" t="s">
        <v>123</v>
      </c>
      <c r="BD55" s="278" t="s">
        <v>139</v>
      </c>
      <c r="BE55" s="279"/>
      <c r="BF55" s="279"/>
      <c r="BG55" s="279"/>
      <c r="BH55" s="280" t="s">
        <v>123</v>
      </c>
      <c r="BI55" s="278" t="s">
        <v>139</v>
      </c>
      <c r="BJ55" s="279"/>
      <c r="BK55" s="279"/>
      <c r="BL55" s="279"/>
      <c r="BM55" s="279"/>
      <c r="BN55" s="280" t="s">
        <v>123</v>
      </c>
      <c r="BO55" s="278" t="s">
        <v>316</v>
      </c>
      <c r="BP55" s="279"/>
      <c r="BQ55" s="279"/>
      <c r="BR55" s="279"/>
      <c r="BS55" s="280" t="s">
        <v>123</v>
      </c>
      <c r="BT55" s="278" t="s">
        <v>316</v>
      </c>
      <c r="BU55" s="279"/>
      <c r="BV55" s="279"/>
      <c r="BW55" s="279"/>
      <c r="BX55" s="280" t="s">
        <v>123</v>
      </c>
      <c r="BY55" s="278" t="s">
        <v>316</v>
      </c>
      <c r="BZ55" s="279"/>
      <c r="CA55" s="279"/>
      <c r="CB55" s="280" t="s">
        <v>123</v>
      </c>
      <c r="CC55" s="278" t="s">
        <v>316</v>
      </c>
      <c r="CD55" s="279"/>
      <c r="CE55" s="279"/>
      <c r="CF55" s="279"/>
      <c r="CG55" s="279"/>
      <c r="CH55" s="280" t="s">
        <v>123</v>
      </c>
    </row>
    <row r="56" spans="1:86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1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1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1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1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1"/>
      <c r="AC56" s="138" t="s">
        <v>283</v>
      </c>
      <c r="AD56" s="138" t="s">
        <v>284</v>
      </c>
      <c r="AE56" s="138" t="s">
        <v>291</v>
      </c>
      <c r="AF56" s="138" t="s">
        <v>285</v>
      </c>
      <c r="AG56" s="281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1"/>
      <c r="AN56" s="138" t="s">
        <v>292</v>
      </c>
      <c r="AO56" s="138" t="s">
        <v>293</v>
      </c>
      <c r="AP56" s="138" t="s">
        <v>294</v>
      </c>
      <c r="AQ56" s="138" t="s">
        <v>295</v>
      </c>
      <c r="AR56" s="281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1"/>
      <c r="AY56" s="138" t="s">
        <v>302</v>
      </c>
      <c r="AZ56" s="138" t="s">
        <v>303</v>
      </c>
      <c r="BA56" s="138" t="s">
        <v>304</v>
      </c>
      <c r="BB56" s="138" t="s">
        <v>305</v>
      </c>
      <c r="BC56" s="281"/>
      <c r="BD56" s="138" t="s">
        <v>307</v>
      </c>
      <c r="BE56" s="138" t="s">
        <v>308</v>
      </c>
      <c r="BF56" s="138" t="s">
        <v>309</v>
      </c>
      <c r="BG56" s="138" t="s">
        <v>310</v>
      </c>
      <c r="BH56" s="281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1"/>
      <c r="BO56" s="138" t="s">
        <v>317</v>
      </c>
      <c r="BP56" s="138" t="s">
        <v>318</v>
      </c>
      <c r="BQ56" s="138" t="s">
        <v>319</v>
      </c>
      <c r="BR56" s="138" t="s">
        <v>320</v>
      </c>
      <c r="BS56" s="281"/>
      <c r="BT56" s="138" t="s">
        <v>322</v>
      </c>
      <c r="BU56" s="138" t="s">
        <v>323</v>
      </c>
      <c r="BV56" s="138" t="s">
        <v>324</v>
      </c>
      <c r="BW56" s="138" t="s">
        <v>325</v>
      </c>
      <c r="BX56" s="281"/>
      <c r="BY56" s="138" t="s">
        <v>326</v>
      </c>
      <c r="BZ56" s="138" t="s">
        <v>146</v>
      </c>
      <c r="CA56" s="138" t="s">
        <v>327</v>
      </c>
      <c r="CB56" s="281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1"/>
    </row>
    <row r="57" spans="1:86" ht="18" customHeight="1" x14ac:dyDescent="0.25">
      <c r="A57" s="282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276"/>
      <c r="CC57" s="138"/>
      <c r="CD57" s="138"/>
      <c r="CE57" s="138"/>
      <c r="CF57" s="138"/>
      <c r="CG57" s="138"/>
      <c r="CH57" s="277"/>
    </row>
    <row r="58" spans="1:86" ht="18" customHeight="1" x14ac:dyDescent="0.25">
      <c r="A58" s="283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69">
        <f>AVERAGE(BY58:CA58)</f>
        <v>6</v>
      </c>
      <c r="CC58" s="148">
        <v>6</v>
      </c>
      <c r="CD58" s="148">
        <v>5.5</v>
      </c>
      <c r="CE58" s="148"/>
      <c r="CF58" s="148"/>
      <c r="CG58" s="148"/>
      <c r="CH58" s="169">
        <f>AVERAGE(CC58:CG58)</f>
        <v>5.75</v>
      </c>
    </row>
    <row r="59" spans="1:86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16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17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18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19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69">
        <f>AVERAGE(BY59:CA59)</f>
        <v>4.166666666666667</v>
      </c>
      <c r="CC59" s="148">
        <v>4</v>
      </c>
      <c r="CD59" s="148">
        <v>4</v>
      </c>
      <c r="CE59" s="148"/>
      <c r="CF59" s="148"/>
      <c r="CG59" s="148"/>
      <c r="CH59" s="169">
        <f>AVERAGE(CC59:CG59)</f>
        <v>4</v>
      </c>
    </row>
    <row r="60" spans="1:86" ht="18" customHeight="1" x14ac:dyDescent="0.25">
      <c r="A60" s="282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69"/>
      <c r="CC60" s="135"/>
      <c r="CD60" s="135"/>
      <c r="CE60" s="135"/>
      <c r="CF60" s="135"/>
      <c r="CG60" s="135"/>
      <c r="CH60" s="169"/>
    </row>
    <row r="61" spans="1:86" ht="18" customHeight="1" x14ac:dyDescent="0.25">
      <c r="A61" s="283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16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17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18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19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20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21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22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23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24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25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26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27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28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29">AVERAGE(BT61:BW61)</f>
        <v>3.5</v>
      </c>
      <c r="BY61" s="148">
        <v>3.5</v>
      </c>
      <c r="BZ61" s="148">
        <v>3.5</v>
      </c>
      <c r="CA61" s="148">
        <v>3.5</v>
      </c>
      <c r="CB61" s="169">
        <f t="shared" ref="CB61:CB87" si="30">AVERAGE(BY61:CA61)</f>
        <v>3.5</v>
      </c>
      <c r="CC61" s="148">
        <v>3.5</v>
      </c>
      <c r="CD61" s="148">
        <v>3.5</v>
      </c>
      <c r="CE61" s="148"/>
      <c r="CF61" s="148"/>
      <c r="CG61" s="148"/>
      <c r="CH61" s="169">
        <f t="shared" ref="CH61:CH87" si="31">AVERAGE(CC61:CG61)</f>
        <v>3.5</v>
      </c>
    </row>
    <row r="62" spans="1:86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16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17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18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19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20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21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22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23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24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25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26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27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28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29"/>
        <v>4</v>
      </c>
      <c r="BY62" s="148">
        <v>4</v>
      </c>
      <c r="BZ62" s="148">
        <v>4</v>
      </c>
      <c r="CA62" s="148">
        <v>4</v>
      </c>
      <c r="CB62" s="169">
        <f t="shared" si="30"/>
        <v>4</v>
      </c>
      <c r="CC62" s="148">
        <v>4</v>
      </c>
      <c r="CD62" s="148">
        <v>4</v>
      </c>
      <c r="CE62" s="148"/>
      <c r="CF62" s="148"/>
      <c r="CG62" s="148"/>
      <c r="CH62" s="169">
        <f t="shared" si="31"/>
        <v>4</v>
      </c>
    </row>
    <row r="63" spans="1:86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16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17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18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19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20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21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22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23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24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25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26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27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28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29"/>
        <v>25.5</v>
      </c>
      <c r="BY63" s="148">
        <v>26</v>
      </c>
      <c r="BZ63" s="148">
        <v>28</v>
      </c>
      <c r="CA63" s="148">
        <v>28</v>
      </c>
      <c r="CB63" s="169">
        <f t="shared" si="30"/>
        <v>27.333333333333332</v>
      </c>
      <c r="CC63" s="148">
        <v>28</v>
      </c>
      <c r="CD63" s="148">
        <v>15</v>
      </c>
      <c r="CE63" s="148"/>
      <c r="CF63" s="148"/>
      <c r="CG63" s="148"/>
      <c r="CH63" s="169">
        <f t="shared" si="31"/>
        <v>21.5</v>
      </c>
    </row>
    <row r="64" spans="1:86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16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17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18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19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20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21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22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23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24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25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26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27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28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29"/>
        <v>25.5</v>
      </c>
      <c r="BY64" s="148">
        <v>26</v>
      </c>
      <c r="BZ64" s="148">
        <v>28</v>
      </c>
      <c r="CA64" s="148">
        <v>28</v>
      </c>
      <c r="CB64" s="169">
        <f t="shared" si="30"/>
        <v>27.333333333333332</v>
      </c>
      <c r="CC64" s="148">
        <v>28</v>
      </c>
      <c r="CD64" s="148">
        <v>15</v>
      </c>
      <c r="CE64" s="148"/>
      <c r="CF64" s="148"/>
      <c r="CG64" s="148"/>
      <c r="CH64" s="169">
        <f t="shared" si="31"/>
        <v>21.5</v>
      </c>
    </row>
    <row r="65" spans="1:86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16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17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18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19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20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21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22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23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24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25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26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27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28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29"/>
        <v>15.75</v>
      </c>
      <c r="BY65" s="148">
        <v>16</v>
      </c>
      <c r="BZ65" s="148">
        <v>16</v>
      </c>
      <c r="CA65" s="148">
        <v>16</v>
      </c>
      <c r="CB65" s="169">
        <f t="shared" si="30"/>
        <v>16</v>
      </c>
      <c r="CC65" s="148">
        <v>16</v>
      </c>
      <c r="CD65" s="148">
        <v>14</v>
      </c>
      <c r="CE65" s="148"/>
      <c r="CF65" s="148"/>
      <c r="CG65" s="148"/>
      <c r="CH65" s="169">
        <f t="shared" si="31"/>
        <v>15</v>
      </c>
    </row>
    <row r="66" spans="1:86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16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17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18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19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20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21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22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23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24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25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26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27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28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29"/>
        <v>23.375</v>
      </c>
      <c r="BY66" s="148">
        <v>23</v>
      </c>
      <c r="BZ66" s="148">
        <v>23.5</v>
      </c>
      <c r="CA66" s="148">
        <v>23.5</v>
      </c>
      <c r="CB66" s="169">
        <f t="shared" si="30"/>
        <v>23.333333333333332</v>
      </c>
      <c r="CC66" s="148">
        <v>23.5</v>
      </c>
      <c r="CD66" s="148">
        <v>22.5</v>
      </c>
      <c r="CE66" s="148"/>
      <c r="CF66" s="148"/>
      <c r="CG66" s="148"/>
      <c r="CH66" s="169">
        <f t="shared" si="31"/>
        <v>23</v>
      </c>
    </row>
    <row r="67" spans="1:86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16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17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18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19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20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21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22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23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24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25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26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27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28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29"/>
        <v>19.5</v>
      </c>
      <c r="BY67" s="148">
        <v>19</v>
      </c>
      <c r="BZ67" s="148">
        <v>20</v>
      </c>
      <c r="CA67" s="148">
        <v>20</v>
      </c>
      <c r="CB67" s="169">
        <f t="shared" si="30"/>
        <v>19.666666666666668</v>
      </c>
      <c r="CC67" s="148">
        <v>20</v>
      </c>
      <c r="CD67" s="148">
        <v>20</v>
      </c>
      <c r="CE67" s="148"/>
      <c r="CF67" s="148"/>
      <c r="CG67" s="148"/>
      <c r="CH67" s="169">
        <f t="shared" si="31"/>
        <v>20</v>
      </c>
    </row>
    <row r="68" spans="1:86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16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17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18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19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20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21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22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23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24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25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26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27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28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29"/>
        <v>20</v>
      </c>
      <c r="BY68" s="148">
        <v>20</v>
      </c>
      <c r="BZ68" s="148">
        <v>20</v>
      </c>
      <c r="CA68" s="148">
        <v>20</v>
      </c>
      <c r="CB68" s="169">
        <f t="shared" si="30"/>
        <v>20</v>
      </c>
      <c r="CC68" s="148">
        <v>20</v>
      </c>
      <c r="CD68" s="148">
        <v>20</v>
      </c>
      <c r="CE68" s="148"/>
      <c r="CF68" s="148"/>
      <c r="CG68" s="148"/>
      <c r="CH68" s="169">
        <f t="shared" si="31"/>
        <v>20</v>
      </c>
    </row>
    <row r="69" spans="1:86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16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17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18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19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20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21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22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23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24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25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26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27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28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29"/>
        <v>98</v>
      </c>
      <c r="BY69" s="148">
        <v>98</v>
      </c>
      <c r="BZ69" s="148">
        <v>98</v>
      </c>
      <c r="CA69" s="148">
        <v>98</v>
      </c>
      <c r="CB69" s="169">
        <f t="shared" si="30"/>
        <v>98</v>
      </c>
      <c r="CC69" s="148">
        <v>98</v>
      </c>
      <c r="CD69" s="148">
        <v>98</v>
      </c>
      <c r="CE69" s="148"/>
      <c r="CF69" s="148"/>
      <c r="CG69" s="148"/>
      <c r="CH69" s="169">
        <f t="shared" si="31"/>
        <v>98</v>
      </c>
    </row>
    <row r="70" spans="1:86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16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17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18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19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20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21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22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23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24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25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26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27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28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29"/>
        <v>98</v>
      </c>
      <c r="BY70" s="148">
        <v>98</v>
      </c>
      <c r="BZ70" s="148">
        <v>98</v>
      </c>
      <c r="CA70" s="148">
        <v>98</v>
      </c>
      <c r="CB70" s="169">
        <f t="shared" si="30"/>
        <v>98</v>
      </c>
      <c r="CC70" s="148">
        <v>98</v>
      </c>
      <c r="CD70" s="148">
        <v>98</v>
      </c>
      <c r="CE70" s="148"/>
      <c r="CF70" s="148"/>
      <c r="CG70" s="148"/>
      <c r="CH70" s="169">
        <f t="shared" si="31"/>
        <v>98</v>
      </c>
    </row>
    <row r="71" spans="1:86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16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17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18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19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20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21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22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23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24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25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26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27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28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29"/>
        <v>6</v>
      </c>
      <c r="BY71" s="148">
        <v>6</v>
      </c>
      <c r="BZ71" s="148">
        <v>6</v>
      </c>
      <c r="CA71" s="148">
        <v>6</v>
      </c>
      <c r="CB71" s="169">
        <f t="shared" si="30"/>
        <v>6</v>
      </c>
      <c r="CC71" s="148">
        <v>6</v>
      </c>
      <c r="CD71" s="148">
        <v>6</v>
      </c>
      <c r="CE71" s="148"/>
      <c r="CF71" s="148"/>
      <c r="CG71" s="148"/>
      <c r="CH71" s="169">
        <f t="shared" si="31"/>
        <v>6</v>
      </c>
    </row>
    <row r="72" spans="1:86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16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17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18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19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20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21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22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23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24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25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26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27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28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29"/>
        <v>14.125</v>
      </c>
      <c r="BY72" s="148">
        <v>14</v>
      </c>
      <c r="BZ72" s="148">
        <v>15</v>
      </c>
      <c r="CA72" s="148">
        <v>15</v>
      </c>
      <c r="CB72" s="169">
        <f t="shared" si="30"/>
        <v>14.666666666666666</v>
      </c>
      <c r="CC72" s="148">
        <v>15</v>
      </c>
      <c r="CD72" s="148">
        <v>13</v>
      </c>
      <c r="CE72" s="148"/>
      <c r="CF72" s="148"/>
      <c r="CG72" s="148"/>
      <c r="CH72" s="169">
        <f t="shared" si="31"/>
        <v>14</v>
      </c>
    </row>
    <row r="73" spans="1:86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16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17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18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19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20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21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22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23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24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25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26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27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28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29"/>
        <v>12</v>
      </c>
      <c r="BY73" s="148">
        <v>12</v>
      </c>
      <c r="BZ73" s="148">
        <v>12</v>
      </c>
      <c r="CA73" s="148">
        <v>12</v>
      </c>
      <c r="CB73" s="169">
        <f t="shared" si="30"/>
        <v>12</v>
      </c>
      <c r="CC73" s="148">
        <v>12</v>
      </c>
      <c r="CD73" s="148">
        <v>12</v>
      </c>
      <c r="CE73" s="148"/>
      <c r="CF73" s="148"/>
      <c r="CG73" s="148"/>
      <c r="CH73" s="169">
        <f t="shared" si="31"/>
        <v>12</v>
      </c>
    </row>
    <row r="74" spans="1:86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16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17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18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19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20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21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22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23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24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25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26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27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28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29"/>
        <v>42.875</v>
      </c>
      <c r="BY74" s="148">
        <v>43</v>
      </c>
      <c r="BZ74" s="148">
        <v>42.5</v>
      </c>
      <c r="CA74" s="148">
        <v>42.5</v>
      </c>
      <c r="CB74" s="169">
        <f t="shared" si="30"/>
        <v>42.666666666666664</v>
      </c>
      <c r="CC74" s="148">
        <v>42.5</v>
      </c>
      <c r="CD74" s="148">
        <v>42</v>
      </c>
      <c r="CE74" s="148"/>
      <c r="CF74" s="148"/>
      <c r="CG74" s="148"/>
      <c r="CH74" s="169">
        <f t="shared" si="31"/>
        <v>42.25</v>
      </c>
    </row>
    <row r="75" spans="1:86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16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17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18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19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20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21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22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23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24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25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26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27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28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29"/>
        <v>43.75</v>
      </c>
      <c r="BY75" s="148">
        <v>44</v>
      </c>
      <c r="BZ75" s="148">
        <v>43</v>
      </c>
      <c r="CA75" s="148">
        <v>43</v>
      </c>
      <c r="CB75" s="169">
        <f t="shared" si="30"/>
        <v>43.333333333333336</v>
      </c>
      <c r="CC75" s="148">
        <v>43</v>
      </c>
      <c r="CD75" s="148">
        <v>43</v>
      </c>
      <c r="CE75" s="148"/>
      <c r="CF75" s="148"/>
      <c r="CG75" s="148"/>
      <c r="CH75" s="169">
        <f t="shared" si="31"/>
        <v>43</v>
      </c>
    </row>
    <row r="76" spans="1:86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16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17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18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19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20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21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22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23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24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25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26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27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28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29"/>
        <v>6</v>
      </c>
      <c r="BY76" s="148">
        <v>6</v>
      </c>
      <c r="BZ76" s="148">
        <v>6</v>
      </c>
      <c r="CA76" s="148">
        <v>6</v>
      </c>
      <c r="CB76" s="169">
        <f t="shared" si="30"/>
        <v>6</v>
      </c>
      <c r="CC76" s="148">
        <v>6</v>
      </c>
      <c r="CD76" s="148">
        <v>6</v>
      </c>
      <c r="CE76" s="148"/>
      <c r="CF76" s="148"/>
      <c r="CG76" s="148"/>
      <c r="CH76" s="169">
        <f t="shared" si="31"/>
        <v>6</v>
      </c>
    </row>
    <row r="77" spans="1:86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16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17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18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19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20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21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22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23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24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25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26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27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28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29"/>
        <v>5.5</v>
      </c>
      <c r="BY77" s="148">
        <v>5.5</v>
      </c>
      <c r="BZ77" s="148">
        <v>5.5</v>
      </c>
      <c r="CA77" s="148">
        <v>5.5</v>
      </c>
      <c r="CB77" s="169">
        <f t="shared" si="30"/>
        <v>5.5</v>
      </c>
      <c r="CC77" s="148">
        <v>5.5</v>
      </c>
      <c r="CD77" s="148">
        <v>5.5</v>
      </c>
      <c r="CE77" s="148"/>
      <c r="CF77" s="148"/>
      <c r="CG77" s="148"/>
      <c r="CH77" s="169">
        <f t="shared" si="31"/>
        <v>5.5</v>
      </c>
    </row>
    <row r="78" spans="1:86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16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17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18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19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20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21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22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23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24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25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26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27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28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29"/>
        <v>4.2249999999999996</v>
      </c>
      <c r="BY78" s="148">
        <v>4</v>
      </c>
      <c r="BZ78" s="148">
        <v>4</v>
      </c>
      <c r="CA78" s="148">
        <v>4</v>
      </c>
      <c r="CB78" s="169">
        <f t="shared" si="30"/>
        <v>4</v>
      </c>
      <c r="CC78" s="148">
        <v>4</v>
      </c>
      <c r="CD78" s="148">
        <v>4</v>
      </c>
      <c r="CE78" s="148"/>
      <c r="CF78" s="148"/>
      <c r="CG78" s="148"/>
      <c r="CH78" s="169">
        <f t="shared" si="31"/>
        <v>4</v>
      </c>
    </row>
    <row r="79" spans="1:86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16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17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18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19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20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21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22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23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24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25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26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27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28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29"/>
        <v>23.375</v>
      </c>
      <c r="BY79" s="148">
        <v>23.5</v>
      </c>
      <c r="BZ79" s="148">
        <v>24</v>
      </c>
      <c r="CA79" s="148">
        <v>24</v>
      </c>
      <c r="CB79" s="169">
        <f t="shared" si="30"/>
        <v>23.833333333333332</v>
      </c>
      <c r="CC79" s="148">
        <v>24</v>
      </c>
      <c r="CD79" s="148">
        <v>24</v>
      </c>
      <c r="CE79" s="148"/>
      <c r="CF79" s="148"/>
      <c r="CG79" s="148"/>
      <c r="CH79" s="169">
        <f t="shared" si="31"/>
        <v>24</v>
      </c>
    </row>
    <row r="80" spans="1:86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16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17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18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19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20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21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22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23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24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25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26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27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28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29"/>
        <v>24.5</v>
      </c>
      <c r="BY80" s="148">
        <v>25</v>
      </c>
      <c r="BZ80" s="148">
        <v>25</v>
      </c>
      <c r="CA80" s="148">
        <v>25</v>
      </c>
      <c r="CB80" s="169">
        <f t="shared" si="30"/>
        <v>25</v>
      </c>
      <c r="CC80" s="148">
        <v>25</v>
      </c>
      <c r="CD80" s="148">
        <v>25</v>
      </c>
      <c r="CE80" s="148"/>
      <c r="CF80" s="148"/>
      <c r="CG80" s="148"/>
      <c r="CH80" s="169">
        <f t="shared" si="31"/>
        <v>25</v>
      </c>
    </row>
    <row r="81" spans="1:86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16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17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18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19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20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21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22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23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24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25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26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27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28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29"/>
        <v>20</v>
      </c>
      <c r="BY81" s="148">
        <v>20</v>
      </c>
      <c r="BZ81" s="148">
        <v>20</v>
      </c>
      <c r="CA81" s="148">
        <v>20</v>
      </c>
      <c r="CB81" s="169">
        <f t="shared" si="30"/>
        <v>20</v>
      </c>
      <c r="CC81" s="148">
        <v>20</v>
      </c>
      <c r="CD81" s="148">
        <v>20</v>
      </c>
      <c r="CE81" s="148"/>
      <c r="CF81" s="148"/>
      <c r="CG81" s="148"/>
      <c r="CH81" s="169">
        <f t="shared" si="31"/>
        <v>20</v>
      </c>
    </row>
    <row r="82" spans="1:86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16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17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18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19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20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21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22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23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24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25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26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27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28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29"/>
        <v>3.3</v>
      </c>
      <c r="BY82" s="148">
        <v>3.3</v>
      </c>
      <c r="BZ82" s="148">
        <v>3.3</v>
      </c>
      <c r="CA82" s="148">
        <v>3.3</v>
      </c>
      <c r="CB82" s="169">
        <f t="shared" si="30"/>
        <v>3.2999999999999994</v>
      </c>
      <c r="CC82" s="148">
        <v>3.3</v>
      </c>
      <c r="CD82" s="148">
        <v>3.3</v>
      </c>
      <c r="CE82" s="148"/>
      <c r="CF82" s="148"/>
      <c r="CG82" s="148"/>
      <c r="CH82" s="169">
        <f t="shared" si="31"/>
        <v>3.3</v>
      </c>
    </row>
    <row r="83" spans="1:86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16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17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18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19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20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21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22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23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24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25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26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27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28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29"/>
        <v>2.5</v>
      </c>
      <c r="BY83" s="148">
        <v>2.5</v>
      </c>
      <c r="BZ83" s="148">
        <v>2.5</v>
      </c>
      <c r="CA83" s="148">
        <v>2.5</v>
      </c>
      <c r="CB83" s="169">
        <f t="shared" si="30"/>
        <v>2.5</v>
      </c>
      <c r="CC83" s="148">
        <v>2.5</v>
      </c>
      <c r="CD83" s="148">
        <v>2.5</v>
      </c>
      <c r="CE83" s="148"/>
      <c r="CF83" s="148"/>
      <c r="CG83" s="148"/>
      <c r="CH83" s="169">
        <f t="shared" si="31"/>
        <v>2.5</v>
      </c>
    </row>
    <row r="84" spans="1:86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16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17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18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19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20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21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22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23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24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25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26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27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28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29"/>
        <v>42.75</v>
      </c>
      <c r="BY84" s="148">
        <v>41</v>
      </c>
      <c r="BZ84" s="148">
        <v>45</v>
      </c>
      <c r="CA84" s="148">
        <v>45</v>
      </c>
      <c r="CB84" s="169">
        <f t="shared" si="30"/>
        <v>43.666666666666664</v>
      </c>
      <c r="CC84" s="148">
        <v>45</v>
      </c>
      <c r="CD84" s="148">
        <v>40</v>
      </c>
      <c r="CE84" s="148"/>
      <c r="CF84" s="148"/>
      <c r="CG84" s="148"/>
      <c r="CH84" s="169">
        <f t="shared" si="31"/>
        <v>42.5</v>
      </c>
    </row>
    <row r="85" spans="1:86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16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17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18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19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20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21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22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23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24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25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26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27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28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29"/>
        <v>6.9499999999999993</v>
      </c>
      <c r="BY85" s="148">
        <v>6.9</v>
      </c>
      <c r="BZ85" s="148">
        <v>6.9</v>
      </c>
      <c r="CA85" s="148">
        <v>6.9</v>
      </c>
      <c r="CB85" s="169">
        <f t="shared" si="30"/>
        <v>6.9000000000000012</v>
      </c>
      <c r="CC85" s="148">
        <v>6.9</v>
      </c>
      <c r="CD85" s="148">
        <v>6.9</v>
      </c>
      <c r="CE85" s="148"/>
      <c r="CF85" s="148"/>
      <c r="CG85" s="148"/>
      <c r="CH85" s="169">
        <f t="shared" si="31"/>
        <v>6.9</v>
      </c>
    </row>
    <row r="86" spans="1:86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16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17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18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19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20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21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22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23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24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25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26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27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28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29"/>
        <v>10.4</v>
      </c>
      <c r="BY86" s="148">
        <v>10.4</v>
      </c>
      <c r="BZ86" s="148">
        <v>10.4</v>
      </c>
      <c r="CA86" s="148">
        <v>10.4</v>
      </c>
      <c r="CB86" s="169">
        <f t="shared" si="30"/>
        <v>10.4</v>
      </c>
      <c r="CC86" s="148">
        <v>10.4</v>
      </c>
      <c r="CD86" s="148">
        <v>10.4</v>
      </c>
      <c r="CE86" s="148"/>
      <c r="CF86" s="148"/>
      <c r="CG86" s="148"/>
      <c r="CH86" s="169">
        <f t="shared" si="31"/>
        <v>10.4</v>
      </c>
    </row>
    <row r="87" spans="1:86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16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17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18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19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20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21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22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23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24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25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26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27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28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29"/>
        <v>10.8</v>
      </c>
      <c r="BY87" s="148">
        <v>10.8</v>
      </c>
      <c r="BZ87" s="148">
        <v>10.8</v>
      </c>
      <c r="CA87" s="148">
        <v>10.8</v>
      </c>
      <c r="CB87" s="169">
        <f t="shared" si="30"/>
        <v>10.800000000000002</v>
      </c>
      <c r="CC87" s="148">
        <v>10.8</v>
      </c>
      <c r="CD87" s="148">
        <v>10.8</v>
      </c>
      <c r="CE87" s="148"/>
      <c r="CF87" s="148"/>
      <c r="CG87" s="148"/>
      <c r="CH87" s="169">
        <f t="shared" si="31"/>
        <v>10.8</v>
      </c>
    </row>
    <row r="88" spans="1:86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69"/>
      <c r="CC88" s="148"/>
      <c r="CD88" s="148"/>
      <c r="CE88" s="148"/>
      <c r="CF88" s="148"/>
      <c r="CG88" s="148"/>
      <c r="CH88" s="169"/>
    </row>
    <row r="89" spans="1:86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16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17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18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19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169">
        <f>AVERAGE(BY89:CA89)</f>
        <v>10.88</v>
      </c>
      <c r="CC89" s="270">
        <v>10.88</v>
      </c>
      <c r="CD89" s="270">
        <v>10.88</v>
      </c>
      <c r="CE89" s="270"/>
      <c r="CF89" s="270"/>
      <c r="CG89" s="270"/>
      <c r="CH89" s="169">
        <f>AVERAGE(CC89:CG89)</f>
        <v>10.88</v>
      </c>
    </row>
    <row r="90" spans="1:86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16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17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18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19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69">
        <f>AVERAGE(BY90:CA90)</f>
        <v>10.949999999999998</v>
      </c>
      <c r="CC90" s="148">
        <v>10.95</v>
      </c>
      <c r="CD90" s="148">
        <v>10.95</v>
      </c>
      <c r="CE90" s="148"/>
      <c r="CF90" s="148"/>
      <c r="CG90" s="148"/>
      <c r="CH90" s="169">
        <f>AVERAGE(CC90:CG90)</f>
        <v>10.95</v>
      </c>
    </row>
    <row r="91" spans="1:86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86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86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86" ht="18.75" customHeight="1" x14ac:dyDescent="0.3"/>
    <row r="95" spans="1:86" ht="18" x14ac:dyDescent="0.25">
      <c r="A95" s="299" t="s">
        <v>45</v>
      </c>
      <c r="B95" s="299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299"/>
      <c r="AM95" s="299"/>
      <c r="AN95" s="299"/>
      <c r="AO95" s="299"/>
      <c r="AP95" s="299"/>
      <c r="AQ95" s="299"/>
      <c r="AR95" s="299"/>
      <c r="AS95" s="299"/>
      <c r="AT95" s="299"/>
      <c r="AU95" s="299"/>
      <c r="AV95" s="299"/>
      <c r="AW95" s="299"/>
      <c r="AX95" s="299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299"/>
    </row>
    <row r="96" spans="1:86" ht="18" customHeight="1" x14ac:dyDescent="0.25">
      <c r="A96" s="206"/>
      <c r="B96" s="264" t="s">
        <v>4</v>
      </c>
      <c r="C96" s="300" t="s">
        <v>296</v>
      </c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2"/>
    </row>
    <row r="97" spans="1:86" ht="18.75" customHeight="1" x14ac:dyDescent="0.3">
      <c r="A97" s="218"/>
      <c r="B97" s="198"/>
      <c r="C97" s="284" t="s">
        <v>139</v>
      </c>
      <c r="D97" s="285"/>
      <c r="E97" s="285"/>
      <c r="F97" s="286"/>
      <c r="G97" s="280" t="s">
        <v>123</v>
      </c>
      <c r="H97" s="287" t="s">
        <v>139</v>
      </c>
      <c r="I97" s="288"/>
      <c r="J97" s="288"/>
      <c r="K97" s="289"/>
      <c r="L97" s="280" t="s">
        <v>123</v>
      </c>
      <c r="M97" s="287" t="s">
        <v>139</v>
      </c>
      <c r="N97" s="288"/>
      <c r="O97" s="288"/>
      <c r="P97" s="289"/>
      <c r="Q97" s="280" t="s">
        <v>123</v>
      </c>
      <c r="R97" s="284" t="s">
        <v>139</v>
      </c>
      <c r="S97" s="285"/>
      <c r="T97" s="285"/>
      <c r="U97" s="285"/>
      <c r="V97" s="286"/>
      <c r="W97" s="280" t="s">
        <v>123</v>
      </c>
      <c r="X97" s="284" t="s">
        <v>139</v>
      </c>
      <c r="Y97" s="285"/>
      <c r="Z97" s="285"/>
      <c r="AA97" s="286"/>
      <c r="AB97" s="280" t="s">
        <v>123</v>
      </c>
      <c r="AC97" s="287" t="s">
        <v>139</v>
      </c>
      <c r="AD97" s="288"/>
      <c r="AE97" s="288"/>
      <c r="AF97" s="289"/>
      <c r="AG97" s="280" t="s">
        <v>123</v>
      </c>
      <c r="AH97" s="287" t="s">
        <v>139</v>
      </c>
      <c r="AI97" s="288"/>
      <c r="AJ97" s="288"/>
      <c r="AK97" s="288"/>
      <c r="AL97" s="289"/>
      <c r="AM97" s="280" t="s">
        <v>123</v>
      </c>
      <c r="AN97" s="287" t="s">
        <v>139</v>
      </c>
      <c r="AO97" s="288"/>
      <c r="AP97" s="288"/>
      <c r="AQ97" s="289"/>
      <c r="AR97" s="280" t="s">
        <v>123</v>
      </c>
      <c r="AS97" s="287" t="s">
        <v>139</v>
      </c>
      <c r="AT97" s="288"/>
      <c r="AU97" s="288"/>
      <c r="AV97" s="288"/>
      <c r="AW97" s="253"/>
      <c r="AX97" s="280" t="s">
        <v>123</v>
      </c>
      <c r="AY97" s="287" t="s">
        <v>139</v>
      </c>
      <c r="AZ97" s="288"/>
      <c r="BA97" s="288"/>
      <c r="BB97" s="289"/>
      <c r="BC97" s="280" t="s">
        <v>123</v>
      </c>
      <c r="BD97" s="278" t="s">
        <v>139</v>
      </c>
      <c r="BE97" s="279"/>
      <c r="BF97" s="279"/>
      <c r="BG97" s="279"/>
      <c r="BH97" s="280" t="s">
        <v>123</v>
      </c>
      <c r="BI97" s="278" t="s">
        <v>139</v>
      </c>
      <c r="BJ97" s="279"/>
      <c r="BK97" s="279"/>
      <c r="BL97" s="279"/>
      <c r="BM97" s="279"/>
      <c r="BN97" s="280" t="s">
        <v>123</v>
      </c>
      <c r="BO97" s="278" t="s">
        <v>316</v>
      </c>
      <c r="BP97" s="279"/>
      <c r="BQ97" s="279"/>
      <c r="BR97" s="279"/>
      <c r="BS97" s="280" t="s">
        <v>123</v>
      </c>
      <c r="BT97" s="278" t="s">
        <v>316</v>
      </c>
      <c r="BU97" s="279"/>
      <c r="BV97" s="279"/>
      <c r="BW97" s="279"/>
      <c r="BX97" s="280" t="s">
        <v>123</v>
      </c>
      <c r="BY97" s="278" t="s">
        <v>316</v>
      </c>
      <c r="BZ97" s="279"/>
      <c r="CA97" s="279"/>
      <c r="CB97" s="280" t="s">
        <v>123</v>
      </c>
      <c r="CC97" s="278" t="s">
        <v>316</v>
      </c>
      <c r="CD97" s="279"/>
      <c r="CE97" s="279"/>
      <c r="CF97" s="279"/>
      <c r="CG97" s="279"/>
      <c r="CH97" s="280" t="s">
        <v>123</v>
      </c>
    </row>
    <row r="98" spans="1:86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1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1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1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1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1"/>
      <c r="AC98" s="138" t="s">
        <v>283</v>
      </c>
      <c r="AD98" s="138" t="s">
        <v>284</v>
      </c>
      <c r="AE98" s="138" t="s">
        <v>291</v>
      </c>
      <c r="AF98" s="138" t="s">
        <v>285</v>
      </c>
      <c r="AG98" s="281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1"/>
      <c r="AN98" s="138" t="s">
        <v>292</v>
      </c>
      <c r="AO98" s="138" t="s">
        <v>293</v>
      </c>
      <c r="AP98" s="138" t="s">
        <v>294</v>
      </c>
      <c r="AQ98" s="138" t="s">
        <v>295</v>
      </c>
      <c r="AR98" s="281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1"/>
      <c r="AY98" s="138" t="s">
        <v>302</v>
      </c>
      <c r="AZ98" s="138" t="s">
        <v>303</v>
      </c>
      <c r="BA98" s="138" t="s">
        <v>304</v>
      </c>
      <c r="BB98" s="138" t="s">
        <v>305</v>
      </c>
      <c r="BC98" s="281"/>
      <c r="BD98" s="138" t="s">
        <v>307</v>
      </c>
      <c r="BE98" s="138" t="s">
        <v>308</v>
      </c>
      <c r="BF98" s="138" t="s">
        <v>309</v>
      </c>
      <c r="BG98" s="138" t="s">
        <v>310</v>
      </c>
      <c r="BH98" s="281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1"/>
      <c r="BO98" s="138" t="s">
        <v>317</v>
      </c>
      <c r="BP98" s="138" t="s">
        <v>318</v>
      </c>
      <c r="BQ98" s="138" t="s">
        <v>319</v>
      </c>
      <c r="BR98" s="138" t="s">
        <v>320</v>
      </c>
      <c r="BS98" s="281"/>
      <c r="BT98" s="138" t="s">
        <v>322</v>
      </c>
      <c r="BU98" s="138" t="s">
        <v>323</v>
      </c>
      <c r="BV98" s="138" t="s">
        <v>324</v>
      </c>
      <c r="BW98" s="138" t="s">
        <v>325</v>
      </c>
      <c r="BX98" s="281"/>
      <c r="BY98" s="138" t="s">
        <v>326</v>
      </c>
      <c r="BZ98" s="138" t="s">
        <v>146</v>
      </c>
      <c r="CA98" s="138" t="s">
        <v>327</v>
      </c>
      <c r="CB98" s="281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1"/>
    </row>
    <row r="99" spans="1:86" ht="18" customHeight="1" x14ac:dyDescent="0.25">
      <c r="A99" s="282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276"/>
      <c r="CC99" s="144"/>
      <c r="CD99" s="144"/>
      <c r="CE99" s="144"/>
      <c r="CF99" s="144"/>
      <c r="CG99" s="144"/>
      <c r="CH99" s="277"/>
    </row>
    <row r="100" spans="1:86" ht="18" customHeight="1" x14ac:dyDescent="0.25">
      <c r="A100" s="283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69">
        <f>AVERAGE(BY100:CA100)</f>
        <v>5.3</v>
      </c>
      <c r="CC100" s="148">
        <v>5.3</v>
      </c>
      <c r="CD100" s="148">
        <v>5.3</v>
      </c>
      <c r="CE100" s="148"/>
      <c r="CF100" s="148"/>
      <c r="CG100" s="148"/>
      <c r="CH100" s="169">
        <f>AVERAGE(CC100:CG100)</f>
        <v>5.3</v>
      </c>
    </row>
    <row r="101" spans="1:86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32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33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34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35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69">
        <f>AVERAGE(BY101:CA101)</f>
        <v>6.333333333333333</v>
      </c>
      <c r="CC101" s="148">
        <v>6</v>
      </c>
      <c r="CD101" s="148">
        <v>4</v>
      </c>
      <c r="CE101" s="148"/>
      <c r="CF101" s="148"/>
      <c r="CG101" s="148"/>
      <c r="CH101" s="169">
        <f>AVERAGE(CC101:CG101)</f>
        <v>5</v>
      </c>
    </row>
    <row r="102" spans="1:86" ht="18" customHeight="1" x14ac:dyDescent="0.25">
      <c r="A102" s="282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69"/>
      <c r="CC102" s="135"/>
      <c r="CD102" s="135"/>
      <c r="CE102" s="135"/>
      <c r="CF102" s="135"/>
      <c r="CG102" s="135"/>
      <c r="CH102" s="169"/>
    </row>
    <row r="103" spans="1:86" ht="18" customHeight="1" x14ac:dyDescent="0.25">
      <c r="A103" s="283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32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33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34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35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36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37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38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39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40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41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42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43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44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45">AVERAGE(BT103:BW103)</f>
        <v>2.5499999999999998</v>
      </c>
      <c r="BY103" s="148">
        <v>2.5</v>
      </c>
      <c r="BZ103" s="148">
        <v>2.5</v>
      </c>
      <c r="CA103" s="148">
        <v>2.5</v>
      </c>
      <c r="CB103" s="169">
        <f t="shared" ref="CB103:CB129" si="46">AVERAGE(BY103:CA103)</f>
        <v>2.5</v>
      </c>
      <c r="CC103" s="148">
        <v>2.6</v>
      </c>
      <c r="CD103" s="148">
        <v>2.4</v>
      </c>
      <c r="CE103" s="148"/>
      <c r="CF103" s="148"/>
      <c r="CG103" s="148"/>
      <c r="CH103" s="169">
        <f t="shared" ref="CH103:CH129" si="47">AVERAGE(CC103:CG103)</f>
        <v>2.5</v>
      </c>
    </row>
    <row r="104" spans="1:86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32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33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34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35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36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37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38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39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40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41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42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43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44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45"/>
        <v>3.375</v>
      </c>
      <c r="BY104" s="148">
        <v>3</v>
      </c>
      <c r="BZ104" s="148">
        <v>5</v>
      </c>
      <c r="CA104" s="148">
        <v>4.8</v>
      </c>
      <c r="CB104" s="169">
        <f t="shared" si="46"/>
        <v>4.2666666666666666</v>
      </c>
      <c r="CC104" s="148">
        <v>5</v>
      </c>
      <c r="CD104" s="148">
        <v>4.5</v>
      </c>
      <c r="CE104" s="148"/>
      <c r="CF104" s="148"/>
      <c r="CG104" s="148"/>
      <c r="CH104" s="169">
        <f t="shared" si="47"/>
        <v>4.75</v>
      </c>
    </row>
    <row r="105" spans="1:86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32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33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34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35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36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37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38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39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40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41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42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43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44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45"/>
        <v>20.5</v>
      </c>
      <c r="BY105" s="148">
        <v>18</v>
      </c>
      <c r="BZ105" s="148">
        <v>20</v>
      </c>
      <c r="CA105" s="148">
        <v>18</v>
      </c>
      <c r="CB105" s="169">
        <f t="shared" si="46"/>
        <v>18.666666666666668</v>
      </c>
      <c r="CC105" s="148">
        <v>17</v>
      </c>
      <c r="CD105" s="148">
        <v>13</v>
      </c>
      <c r="CE105" s="148"/>
      <c r="CF105" s="148"/>
      <c r="CG105" s="148"/>
      <c r="CH105" s="169">
        <f t="shared" si="47"/>
        <v>15</v>
      </c>
    </row>
    <row r="106" spans="1:86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32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33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34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35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36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37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38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39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40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41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42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43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44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45"/>
        <v>17.5</v>
      </c>
      <c r="BY106" s="148">
        <v>16</v>
      </c>
      <c r="BZ106" s="148">
        <v>20</v>
      </c>
      <c r="CA106" s="148">
        <v>18</v>
      </c>
      <c r="CB106" s="169">
        <f t="shared" si="46"/>
        <v>18</v>
      </c>
      <c r="CC106" s="148">
        <v>14</v>
      </c>
      <c r="CD106" s="148">
        <v>11</v>
      </c>
      <c r="CE106" s="148"/>
      <c r="CF106" s="148"/>
      <c r="CG106" s="148"/>
      <c r="CH106" s="169">
        <f t="shared" si="47"/>
        <v>12.5</v>
      </c>
    </row>
    <row r="107" spans="1:86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32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33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34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35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36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37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38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39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40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41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42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43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44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45"/>
        <v>9.25</v>
      </c>
      <c r="BY107" s="148">
        <v>10</v>
      </c>
      <c r="BZ107" s="148">
        <v>10</v>
      </c>
      <c r="CA107" s="148">
        <v>10</v>
      </c>
      <c r="CB107" s="169">
        <f t="shared" si="46"/>
        <v>10</v>
      </c>
      <c r="CC107" s="148">
        <v>12</v>
      </c>
      <c r="CD107" s="148">
        <v>12</v>
      </c>
      <c r="CE107" s="148"/>
      <c r="CF107" s="148"/>
      <c r="CG107" s="148"/>
      <c r="CH107" s="169">
        <f t="shared" si="47"/>
        <v>12</v>
      </c>
    </row>
    <row r="108" spans="1:86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32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33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34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35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36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37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38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39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40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41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42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43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44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45"/>
        <v>22</v>
      </c>
      <c r="BY108" s="148">
        <v>22</v>
      </c>
      <c r="BZ108" s="148">
        <v>22</v>
      </c>
      <c r="CA108" s="148">
        <v>22</v>
      </c>
      <c r="CB108" s="169">
        <f t="shared" si="46"/>
        <v>22</v>
      </c>
      <c r="CC108" s="148">
        <v>22</v>
      </c>
      <c r="CD108" s="148">
        <v>22</v>
      </c>
      <c r="CE108" s="148"/>
      <c r="CF108" s="148"/>
      <c r="CG108" s="148"/>
      <c r="CH108" s="169">
        <f t="shared" si="47"/>
        <v>22</v>
      </c>
    </row>
    <row r="109" spans="1:86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32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33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34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35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36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37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38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39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40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41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42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43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44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45"/>
        <v>16.625</v>
      </c>
      <c r="BY109" s="148">
        <v>16</v>
      </c>
      <c r="BZ109" s="148">
        <v>16</v>
      </c>
      <c r="CA109" s="148">
        <v>18</v>
      </c>
      <c r="CB109" s="169">
        <f t="shared" si="46"/>
        <v>16.666666666666668</v>
      </c>
      <c r="CC109" s="148">
        <v>16</v>
      </c>
      <c r="CD109" s="148">
        <v>16</v>
      </c>
      <c r="CE109" s="148"/>
      <c r="CF109" s="148"/>
      <c r="CG109" s="148"/>
      <c r="CH109" s="169">
        <f t="shared" si="47"/>
        <v>16</v>
      </c>
    </row>
    <row r="110" spans="1:86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32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33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34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35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36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37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38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39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40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41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42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43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44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45"/>
        <v>19.75</v>
      </c>
      <c r="BY110" s="148">
        <v>20</v>
      </c>
      <c r="BZ110" s="148">
        <v>20</v>
      </c>
      <c r="CA110" s="148">
        <v>15.5</v>
      </c>
      <c r="CB110" s="169">
        <f t="shared" si="46"/>
        <v>18.5</v>
      </c>
      <c r="CC110" s="148">
        <v>20</v>
      </c>
      <c r="CD110" s="148">
        <v>20</v>
      </c>
      <c r="CE110" s="148"/>
      <c r="CF110" s="148"/>
      <c r="CG110" s="148"/>
      <c r="CH110" s="169">
        <f t="shared" si="47"/>
        <v>20</v>
      </c>
    </row>
    <row r="111" spans="1:86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32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33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34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35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36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37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38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39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40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41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42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43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44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45"/>
        <v>95</v>
      </c>
      <c r="BY111" s="148">
        <v>95</v>
      </c>
      <c r="BZ111" s="148">
        <v>95</v>
      </c>
      <c r="CA111" s="148">
        <v>95</v>
      </c>
      <c r="CB111" s="169">
        <f t="shared" si="46"/>
        <v>95</v>
      </c>
      <c r="CC111" s="148">
        <v>95</v>
      </c>
      <c r="CD111" s="148">
        <v>95</v>
      </c>
      <c r="CE111" s="148"/>
      <c r="CF111" s="148"/>
      <c r="CG111" s="148"/>
      <c r="CH111" s="169">
        <f t="shared" si="47"/>
        <v>95</v>
      </c>
    </row>
    <row r="112" spans="1:86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32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33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34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35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36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37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38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39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40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41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42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43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44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45"/>
        <v>95</v>
      </c>
      <c r="BY112" s="148">
        <v>95</v>
      </c>
      <c r="BZ112" s="148">
        <v>95</v>
      </c>
      <c r="CA112" s="148">
        <v>95</v>
      </c>
      <c r="CB112" s="169">
        <f t="shared" si="46"/>
        <v>95</v>
      </c>
      <c r="CC112" s="148">
        <v>95</v>
      </c>
      <c r="CD112" s="148">
        <v>95</v>
      </c>
      <c r="CE112" s="148"/>
      <c r="CF112" s="148"/>
      <c r="CG112" s="148"/>
      <c r="CH112" s="169">
        <f t="shared" si="47"/>
        <v>95</v>
      </c>
    </row>
    <row r="113" spans="1:86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32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33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34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35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36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37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38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39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40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41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42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43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44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45"/>
        <v>7</v>
      </c>
      <c r="BY113" s="148">
        <v>7</v>
      </c>
      <c r="BZ113" s="148">
        <v>7</v>
      </c>
      <c r="CA113" s="148">
        <v>7</v>
      </c>
      <c r="CB113" s="169">
        <f t="shared" si="46"/>
        <v>7</v>
      </c>
      <c r="CC113" s="148">
        <v>6</v>
      </c>
      <c r="CD113" s="148">
        <v>6</v>
      </c>
      <c r="CE113" s="148"/>
      <c r="CF113" s="148"/>
      <c r="CG113" s="148"/>
      <c r="CH113" s="169">
        <f t="shared" si="47"/>
        <v>6</v>
      </c>
    </row>
    <row r="114" spans="1:86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32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33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34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35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36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37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38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39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40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41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42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43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44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45"/>
        <v>12.5</v>
      </c>
      <c r="BY114" s="148">
        <v>13</v>
      </c>
      <c r="BZ114" s="148">
        <v>14</v>
      </c>
      <c r="CA114" s="148">
        <v>14</v>
      </c>
      <c r="CB114" s="169">
        <f t="shared" si="46"/>
        <v>13.666666666666666</v>
      </c>
      <c r="CC114" s="148">
        <v>13</v>
      </c>
      <c r="CD114" s="148">
        <v>12</v>
      </c>
      <c r="CE114" s="148"/>
      <c r="CF114" s="148"/>
      <c r="CG114" s="148"/>
      <c r="CH114" s="169">
        <f t="shared" si="47"/>
        <v>12.5</v>
      </c>
    </row>
    <row r="115" spans="1:86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32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33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34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35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36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37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38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39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40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41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42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43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44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45"/>
        <v>10.5</v>
      </c>
      <c r="BY115" s="148">
        <v>10.5</v>
      </c>
      <c r="BZ115" s="148">
        <v>11</v>
      </c>
      <c r="CA115" s="148">
        <v>11</v>
      </c>
      <c r="CB115" s="169">
        <f t="shared" si="46"/>
        <v>10.833333333333334</v>
      </c>
      <c r="CC115" s="148">
        <v>11</v>
      </c>
      <c r="CD115" s="148">
        <v>11</v>
      </c>
      <c r="CE115" s="148"/>
      <c r="CF115" s="148"/>
      <c r="CG115" s="148"/>
      <c r="CH115" s="169">
        <f t="shared" si="47"/>
        <v>11</v>
      </c>
    </row>
    <row r="116" spans="1:86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32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33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34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35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36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37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38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39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40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41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42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43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44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45"/>
        <v>55</v>
      </c>
      <c r="BY116" s="148">
        <v>55</v>
      </c>
      <c r="BZ116" s="148">
        <v>55</v>
      </c>
      <c r="CA116" s="148">
        <v>55</v>
      </c>
      <c r="CB116" s="169">
        <f t="shared" si="46"/>
        <v>55</v>
      </c>
      <c r="CC116" s="148">
        <v>55</v>
      </c>
      <c r="CD116" s="148">
        <v>55</v>
      </c>
      <c r="CE116" s="148"/>
      <c r="CF116" s="148"/>
      <c r="CG116" s="148"/>
      <c r="CH116" s="169">
        <f t="shared" si="47"/>
        <v>55</v>
      </c>
    </row>
    <row r="117" spans="1:86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32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33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34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35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36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37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38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39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40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41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42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43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44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45"/>
        <v>55</v>
      </c>
      <c r="BY117" s="148">
        <v>55</v>
      </c>
      <c r="BZ117" s="148">
        <v>55</v>
      </c>
      <c r="CA117" s="148">
        <v>55</v>
      </c>
      <c r="CB117" s="169">
        <f t="shared" si="46"/>
        <v>55</v>
      </c>
      <c r="CC117" s="148">
        <v>55</v>
      </c>
      <c r="CD117" s="148">
        <v>55</v>
      </c>
      <c r="CE117" s="148"/>
      <c r="CF117" s="148"/>
      <c r="CG117" s="148"/>
      <c r="CH117" s="169">
        <f t="shared" si="47"/>
        <v>55</v>
      </c>
    </row>
    <row r="118" spans="1:86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32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33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34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35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36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37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38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39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40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41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42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43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44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45"/>
        <v>4.9249999999999998</v>
      </c>
      <c r="BY118" s="148">
        <v>5.2</v>
      </c>
      <c r="BZ118" s="148">
        <v>5.2</v>
      </c>
      <c r="CA118" s="148">
        <v>5.4</v>
      </c>
      <c r="CB118" s="169">
        <f t="shared" si="46"/>
        <v>5.2666666666666666</v>
      </c>
      <c r="CC118" s="148">
        <v>5.6</v>
      </c>
      <c r="CD118" s="148">
        <v>5.6</v>
      </c>
      <c r="CE118" s="148"/>
      <c r="CF118" s="148"/>
      <c r="CG118" s="148"/>
      <c r="CH118" s="169">
        <f t="shared" si="47"/>
        <v>5.6</v>
      </c>
    </row>
    <row r="119" spans="1:86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32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33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34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35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36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37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38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39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40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41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42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43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44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45"/>
        <v>4.125</v>
      </c>
      <c r="BY119" s="148">
        <v>4.4000000000000004</v>
      </c>
      <c r="BZ119" s="148">
        <v>4.4000000000000004</v>
      </c>
      <c r="CA119" s="148">
        <v>4.3</v>
      </c>
      <c r="CB119" s="169">
        <f t="shared" si="46"/>
        <v>4.3666666666666671</v>
      </c>
      <c r="CC119" s="148">
        <v>4.7</v>
      </c>
      <c r="CD119" s="148">
        <v>4.7</v>
      </c>
      <c r="CE119" s="148"/>
      <c r="CF119" s="148"/>
      <c r="CG119" s="148"/>
      <c r="CH119" s="169">
        <f t="shared" si="47"/>
        <v>4.7</v>
      </c>
    </row>
    <row r="120" spans="1:86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32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33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34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35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36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37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38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39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40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41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42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43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44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45"/>
        <v>3.3250000000000002</v>
      </c>
      <c r="BY120" s="148">
        <v>3.5</v>
      </c>
      <c r="BZ120" s="148">
        <v>3.3</v>
      </c>
      <c r="CA120" s="148">
        <v>3.5</v>
      </c>
      <c r="CB120" s="169">
        <f t="shared" si="46"/>
        <v>3.4333333333333336</v>
      </c>
      <c r="CC120" s="148">
        <v>3.5</v>
      </c>
      <c r="CD120" s="148">
        <v>3.5</v>
      </c>
      <c r="CE120" s="148"/>
      <c r="CF120" s="148"/>
      <c r="CG120" s="148"/>
      <c r="CH120" s="169">
        <f t="shared" si="47"/>
        <v>3.5</v>
      </c>
    </row>
    <row r="121" spans="1:86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32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33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34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35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36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37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38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39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40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41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42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43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44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45"/>
        <v>25</v>
      </c>
      <c r="BY121" s="148">
        <v>25</v>
      </c>
      <c r="BZ121" s="148">
        <v>25</v>
      </c>
      <c r="CA121" s="148">
        <v>25</v>
      </c>
      <c r="CB121" s="169">
        <f t="shared" si="46"/>
        <v>25</v>
      </c>
      <c r="CC121" s="148">
        <v>25</v>
      </c>
      <c r="CD121" s="148">
        <v>25</v>
      </c>
      <c r="CE121" s="148"/>
      <c r="CF121" s="148"/>
      <c r="CG121" s="148"/>
      <c r="CH121" s="169">
        <f t="shared" si="47"/>
        <v>25</v>
      </c>
    </row>
    <row r="122" spans="1:86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32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33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34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35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36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37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38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39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40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41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42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43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44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45"/>
        <v>20</v>
      </c>
      <c r="BY122" s="148">
        <v>20</v>
      </c>
      <c r="BZ122" s="148">
        <v>20</v>
      </c>
      <c r="CA122" s="148">
        <v>20</v>
      </c>
      <c r="CB122" s="169">
        <f t="shared" si="46"/>
        <v>20</v>
      </c>
      <c r="CC122" s="148">
        <v>20</v>
      </c>
      <c r="CD122" s="148">
        <v>20</v>
      </c>
      <c r="CE122" s="148"/>
      <c r="CF122" s="148"/>
      <c r="CG122" s="148"/>
      <c r="CH122" s="169">
        <f t="shared" si="47"/>
        <v>20</v>
      </c>
    </row>
    <row r="123" spans="1:86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32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33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34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35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36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37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38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39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40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41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42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43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44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45"/>
        <v>17</v>
      </c>
      <c r="BY123" s="148">
        <v>17</v>
      </c>
      <c r="BZ123" s="148">
        <v>17</v>
      </c>
      <c r="CA123" s="148">
        <v>17</v>
      </c>
      <c r="CB123" s="169">
        <f t="shared" si="46"/>
        <v>17</v>
      </c>
      <c r="CC123" s="148">
        <v>17</v>
      </c>
      <c r="CD123" s="148">
        <v>17</v>
      </c>
      <c r="CE123" s="148"/>
      <c r="CF123" s="148"/>
      <c r="CG123" s="148"/>
      <c r="CH123" s="169">
        <f t="shared" si="47"/>
        <v>17</v>
      </c>
    </row>
    <row r="124" spans="1:86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32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33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34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35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36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37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38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39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40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41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42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43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44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45"/>
        <v>4</v>
      </c>
      <c r="BY124" s="148">
        <v>4</v>
      </c>
      <c r="BZ124" s="148">
        <v>4</v>
      </c>
      <c r="CA124" s="148">
        <v>4</v>
      </c>
      <c r="CB124" s="169">
        <f t="shared" si="46"/>
        <v>4</v>
      </c>
      <c r="CC124" s="148">
        <v>4</v>
      </c>
      <c r="CD124" s="148">
        <v>4</v>
      </c>
      <c r="CE124" s="148"/>
      <c r="CF124" s="148"/>
      <c r="CG124" s="148"/>
      <c r="CH124" s="169">
        <f t="shared" si="47"/>
        <v>4</v>
      </c>
    </row>
    <row r="125" spans="1:86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32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33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34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35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36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37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38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39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40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41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42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43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44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45"/>
        <v>2.5</v>
      </c>
      <c r="BY125" s="148">
        <v>2.5</v>
      </c>
      <c r="BZ125" s="148">
        <v>2.5</v>
      </c>
      <c r="CA125" s="148">
        <v>2.5</v>
      </c>
      <c r="CB125" s="169">
        <f t="shared" si="46"/>
        <v>2.5</v>
      </c>
      <c r="CC125" s="148">
        <v>2.5</v>
      </c>
      <c r="CD125" s="148">
        <v>2.5</v>
      </c>
      <c r="CE125" s="148"/>
      <c r="CF125" s="148"/>
      <c r="CG125" s="148"/>
      <c r="CH125" s="169">
        <f t="shared" si="47"/>
        <v>2.5</v>
      </c>
    </row>
    <row r="126" spans="1:86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32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33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34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35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36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37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38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39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40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41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42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43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44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45"/>
        <v>30</v>
      </c>
      <c r="BY126" s="148">
        <v>30</v>
      </c>
      <c r="BZ126" s="148">
        <v>30</v>
      </c>
      <c r="CA126" s="148">
        <v>30</v>
      </c>
      <c r="CB126" s="169">
        <f t="shared" si="46"/>
        <v>30</v>
      </c>
      <c r="CC126" s="148">
        <v>30</v>
      </c>
      <c r="CD126" s="148">
        <v>30</v>
      </c>
      <c r="CE126" s="148"/>
      <c r="CF126" s="148"/>
      <c r="CG126" s="148"/>
      <c r="CH126" s="169">
        <f t="shared" si="47"/>
        <v>30</v>
      </c>
    </row>
    <row r="127" spans="1:86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32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33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34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35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36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37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38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39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40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41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42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43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44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45"/>
        <v>6.9</v>
      </c>
      <c r="BY127" s="148">
        <v>6.9</v>
      </c>
      <c r="BZ127" s="148">
        <v>6.9</v>
      </c>
      <c r="CA127" s="148">
        <v>6.8</v>
      </c>
      <c r="CB127" s="169">
        <f t="shared" si="46"/>
        <v>6.8666666666666671</v>
      </c>
      <c r="CC127" s="148">
        <v>6.8</v>
      </c>
      <c r="CD127" s="148">
        <v>6.8</v>
      </c>
      <c r="CE127" s="148"/>
      <c r="CF127" s="148"/>
      <c r="CG127" s="148"/>
      <c r="CH127" s="169">
        <f t="shared" si="47"/>
        <v>6.8</v>
      </c>
    </row>
    <row r="128" spans="1:86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32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33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34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35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36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37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38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39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40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41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42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43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44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45"/>
        <v>10.3</v>
      </c>
      <c r="BY128" s="148">
        <v>10.3</v>
      </c>
      <c r="BZ128" s="148">
        <v>10.3</v>
      </c>
      <c r="CA128" s="148">
        <v>10.3</v>
      </c>
      <c r="CB128" s="169">
        <f t="shared" si="46"/>
        <v>10.3</v>
      </c>
      <c r="CC128" s="148">
        <v>10.3</v>
      </c>
      <c r="CD128" s="148">
        <v>10.3</v>
      </c>
      <c r="CE128" s="148"/>
      <c r="CF128" s="148"/>
      <c r="CG128" s="148"/>
      <c r="CH128" s="169">
        <f t="shared" si="47"/>
        <v>10.3</v>
      </c>
    </row>
    <row r="129" spans="1:86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32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33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34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35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36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37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38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39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40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41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42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43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44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45"/>
        <v>10.75</v>
      </c>
      <c r="BY129" s="148">
        <v>10.8</v>
      </c>
      <c r="BZ129" s="148">
        <v>10.8</v>
      </c>
      <c r="CA129" s="148">
        <v>10.8</v>
      </c>
      <c r="CB129" s="169">
        <f t="shared" si="46"/>
        <v>10.800000000000002</v>
      </c>
      <c r="CC129" s="148">
        <v>10.6</v>
      </c>
      <c r="CD129" s="148">
        <v>10.6</v>
      </c>
      <c r="CE129" s="148"/>
      <c r="CF129" s="148"/>
      <c r="CG129" s="148"/>
      <c r="CH129" s="169">
        <f t="shared" si="47"/>
        <v>10.6</v>
      </c>
    </row>
    <row r="130" spans="1:86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69"/>
      <c r="CC130" s="148"/>
      <c r="CD130" s="148"/>
      <c r="CE130" s="148"/>
      <c r="CF130" s="148"/>
      <c r="CG130" s="148"/>
      <c r="CH130" s="169"/>
    </row>
    <row r="131" spans="1:86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32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33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34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35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169">
        <f>AVERAGE(BY131:CA131)</f>
        <v>10.88</v>
      </c>
      <c r="CC131" s="270">
        <v>10.86</v>
      </c>
      <c r="CD131" s="270">
        <v>10.88</v>
      </c>
      <c r="CE131" s="270"/>
      <c r="CF131" s="270"/>
      <c r="CG131" s="270"/>
      <c r="CH131" s="169">
        <f>AVERAGE(CC131:CG131)</f>
        <v>10.870000000000001</v>
      </c>
    </row>
    <row r="132" spans="1:86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32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33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34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35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69">
        <f>AVERAGE(BY132:CA132)</f>
        <v>10.949999999999998</v>
      </c>
      <c r="CC132" s="148">
        <v>10.93</v>
      </c>
      <c r="CD132" s="148">
        <v>10.93</v>
      </c>
      <c r="CE132" s="148"/>
      <c r="CF132" s="148"/>
      <c r="CG132" s="148"/>
      <c r="CH132" s="169">
        <f>AVERAGE(CC132:CG132)</f>
        <v>10.93</v>
      </c>
    </row>
    <row r="133" spans="1:86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86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86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86" ht="18" x14ac:dyDescent="0.25">
      <c r="A136" s="299" t="s">
        <v>45</v>
      </c>
      <c r="B136" s="299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299"/>
    </row>
    <row r="137" spans="1:86" ht="18" customHeight="1" x14ac:dyDescent="0.25">
      <c r="A137" s="206"/>
      <c r="B137" s="290"/>
      <c r="C137" s="300" t="s">
        <v>30</v>
      </c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2"/>
      <c r="BW137" s="300"/>
      <c r="BX137" s="301"/>
      <c r="BY137" s="301"/>
      <c r="BZ137" s="301"/>
      <c r="CA137" s="301"/>
      <c r="CB137" s="301"/>
      <c r="CC137" s="301"/>
      <c r="CD137" s="301"/>
      <c r="CE137" s="301"/>
      <c r="CF137" s="301"/>
      <c r="CG137" s="301"/>
      <c r="CH137" s="301"/>
    </row>
    <row r="138" spans="1:86" ht="18.75" customHeight="1" x14ac:dyDescent="0.3">
      <c r="A138" s="218"/>
      <c r="B138" s="291"/>
      <c r="C138" s="284" t="s">
        <v>139</v>
      </c>
      <c r="D138" s="285"/>
      <c r="E138" s="285"/>
      <c r="F138" s="286"/>
      <c r="G138" s="280" t="s">
        <v>123</v>
      </c>
      <c r="H138" s="287" t="s">
        <v>139</v>
      </c>
      <c r="I138" s="288"/>
      <c r="J138" s="288"/>
      <c r="K138" s="289"/>
      <c r="L138" s="280" t="s">
        <v>123</v>
      </c>
      <c r="M138" s="287" t="s">
        <v>139</v>
      </c>
      <c r="N138" s="288"/>
      <c r="O138" s="288"/>
      <c r="P138" s="289"/>
      <c r="Q138" s="280" t="s">
        <v>123</v>
      </c>
      <c r="R138" s="284" t="s">
        <v>139</v>
      </c>
      <c r="S138" s="285"/>
      <c r="T138" s="285"/>
      <c r="U138" s="285"/>
      <c r="V138" s="286"/>
      <c r="W138" s="280" t="s">
        <v>123</v>
      </c>
      <c r="X138" s="284" t="s">
        <v>139</v>
      </c>
      <c r="Y138" s="285"/>
      <c r="Z138" s="285"/>
      <c r="AA138" s="286"/>
      <c r="AB138" s="280" t="s">
        <v>123</v>
      </c>
      <c r="AC138" s="287" t="s">
        <v>139</v>
      </c>
      <c r="AD138" s="288"/>
      <c r="AE138" s="288"/>
      <c r="AF138" s="289"/>
      <c r="AG138" s="280" t="s">
        <v>123</v>
      </c>
      <c r="AH138" s="287" t="s">
        <v>139</v>
      </c>
      <c r="AI138" s="288"/>
      <c r="AJ138" s="288"/>
      <c r="AK138" s="288"/>
      <c r="AL138" s="289"/>
      <c r="AM138" s="280" t="s">
        <v>123</v>
      </c>
      <c r="AN138" s="287" t="s">
        <v>139</v>
      </c>
      <c r="AO138" s="288"/>
      <c r="AP138" s="288"/>
      <c r="AQ138" s="289"/>
      <c r="AR138" s="280" t="s">
        <v>123</v>
      </c>
      <c r="AS138" s="287" t="s">
        <v>139</v>
      </c>
      <c r="AT138" s="288"/>
      <c r="AU138" s="288"/>
      <c r="AV138" s="288"/>
      <c r="AW138" s="253"/>
      <c r="AX138" s="280" t="s">
        <v>123</v>
      </c>
      <c r="AY138" s="287" t="s">
        <v>139</v>
      </c>
      <c r="AZ138" s="288"/>
      <c r="BA138" s="288"/>
      <c r="BB138" s="289"/>
      <c r="BC138" s="280" t="s">
        <v>123</v>
      </c>
      <c r="BD138" s="278" t="s">
        <v>139</v>
      </c>
      <c r="BE138" s="279"/>
      <c r="BF138" s="279"/>
      <c r="BG138" s="279"/>
      <c r="BH138" s="280" t="s">
        <v>123</v>
      </c>
      <c r="BI138" s="278" t="s">
        <v>139</v>
      </c>
      <c r="BJ138" s="279"/>
      <c r="BK138" s="279"/>
      <c r="BL138" s="279"/>
      <c r="BM138" s="279"/>
      <c r="BN138" s="280" t="s">
        <v>123</v>
      </c>
      <c r="BO138" s="278" t="s">
        <v>316</v>
      </c>
      <c r="BP138" s="279"/>
      <c r="BQ138" s="279"/>
      <c r="BR138" s="279"/>
      <c r="BS138" s="280" t="s">
        <v>123</v>
      </c>
      <c r="BT138" s="278" t="s">
        <v>316</v>
      </c>
      <c r="BU138" s="279"/>
      <c r="BV138" s="279"/>
      <c r="BW138" s="279"/>
      <c r="BX138" s="280" t="s">
        <v>123</v>
      </c>
      <c r="BY138" s="278" t="s">
        <v>316</v>
      </c>
      <c r="BZ138" s="279"/>
      <c r="CA138" s="279"/>
      <c r="CB138" s="280" t="s">
        <v>123</v>
      </c>
      <c r="CC138" s="278" t="s">
        <v>316</v>
      </c>
      <c r="CD138" s="279"/>
      <c r="CE138" s="279"/>
      <c r="CF138" s="279"/>
      <c r="CG138" s="279"/>
      <c r="CH138" s="280" t="s">
        <v>123</v>
      </c>
    </row>
    <row r="139" spans="1:86" ht="18.75" customHeight="1" x14ac:dyDescent="0.25">
      <c r="A139" s="208"/>
      <c r="B139" s="292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1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1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1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1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1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1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1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1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1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1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1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1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1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1"/>
      <c r="BY139" s="138" t="s">
        <v>326</v>
      </c>
      <c r="BZ139" s="138" t="s">
        <v>146</v>
      </c>
      <c r="CA139" s="138" t="s">
        <v>327</v>
      </c>
      <c r="CB139" s="281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1"/>
    </row>
    <row r="140" spans="1:86" ht="18" customHeight="1" x14ac:dyDescent="0.25">
      <c r="A140" s="282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48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49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50">AVERAGE(AH140:AL140)</f>
        <v>#DIV/0!</v>
      </c>
      <c r="AN140" s="135"/>
      <c r="AO140" s="135"/>
      <c r="AP140" s="135"/>
      <c r="AQ140" s="135"/>
      <c r="AR140" s="169" t="e">
        <f t="shared" ref="AR140:AR170" si="51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52">AVERAGE(AS140:AV140)</f>
        <v>#DIV/0!</v>
      </c>
      <c r="AY140" s="135"/>
      <c r="AZ140" s="135"/>
      <c r="BA140" s="135"/>
      <c r="BB140" s="135"/>
      <c r="BC140" s="169" t="e">
        <f t="shared" ref="BC140:BC170" si="53">AVERAGE(AY140:BB140)</f>
        <v>#DIV/0!</v>
      </c>
      <c r="BD140" s="135"/>
      <c r="BE140" s="135"/>
      <c r="BF140" s="135"/>
      <c r="BG140" s="135"/>
      <c r="BH140" s="169" t="e">
        <f t="shared" ref="BH140:BH170" si="54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55">AVERAGE(BI140:BM140)</f>
        <v>#DIV/0!</v>
      </c>
      <c r="BO140" s="135"/>
      <c r="BP140" s="135"/>
      <c r="BQ140" s="135"/>
      <c r="BR140" s="135"/>
      <c r="BS140" s="169" t="e">
        <f t="shared" ref="BS140:BS170" si="56">AVERAGE(BO140:BR140)</f>
        <v>#DIV/0!</v>
      </c>
      <c r="BT140" s="135"/>
      <c r="BU140" s="135"/>
      <c r="BV140" s="135"/>
      <c r="BW140" s="135"/>
      <c r="BX140" s="169" t="e">
        <f t="shared" ref="BX140:BX170" si="57">AVERAGE(BT140:BW140)</f>
        <v>#DIV/0!</v>
      </c>
      <c r="BY140" s="135"/>
      <c r="BZ140" s="135"/>
      <c r="CA140" s="135"/>
      <c r="CB140" s="169" t="e">
        <f t="shared" ref="CB140:CB170" si="58">AVERAGE(BY140:CA140)</f>
        <v>#DIV/0!</v>
      </c>
      <c r="CC140" s="135"/>
      <c r="CD140" s="135"/>
      <c r="CE140" s="135"/>
      <c r="CF140" s="135"/>
      <c r="CG140" s="135"/>
      <c r="CH140" s="169" t="e">
        <f t="shared" ref="CH140:CH170" si="59">AVERAGE(CC140:CG140)</f>
        <v>#DIV/0!</v>
      </c>
    </row>
    <row r="141" spans="1:86" ht="18" customHeight="1" x14ac:dyDescent="0.25">
      <c r="A141" s="283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48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49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50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51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52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53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54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55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56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57"/>
        <v>3.95</v>
      </c>
      <c r="BY141" s="148">
        <v>4</v>
      </c>
      <c r="BZ141" s="148">
        <v>4</v>
      </c>
      <c r="CA141" s="148">
        <v>4</v>
      </c>
      <c r="CB141" s="169">
        <f t="shared" si="58"/>
        <v>4</v>
      </c>
      <c r="CC141" s="148">
        <v>4</v>
      </c>
      <c r="CD141" s="148">
        <v>4</v>
      </c>
      <c r="CE141" s="148"/>
      <c r="CF141" s="148"/>
      <c r="CG141" s="148"/>
      <c r="CH141" s="169">
        <f t="shared" si="59"/>
        <v>4</v>
      </c>
    </row>
    <row r="142" spans="1:86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60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61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62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63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48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49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50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51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52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53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54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55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56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57"/>
        <v>4.7</v>
      </c>
      <c r="BY142" s="148">
        <v>4.7</v>
      </c>
      <c r="BZ142" s="148">
        <v>4.7</v>
      </c>
      <c r="CA142" s="148">
        <v>4.7</v>
      </c>
      <c r="CB142" s="169">
        <f t="shared" si="58"/>
        <v>4.7</v>
      </c>
      <c r="CC142" s="148">
        <v>4.7</v>
      </c>
      <c r="CD142" s="148">
        <v>4.7</v>
      </c>
      <c r="CE142" s="148"/>
      <c r="CF142" s="148"/>
      <c r="CG142" s="148"/>
      <c r="CH142" s="169">
        <f t="shared" si="59"/>
        <v>4.7</v>
      </c>
    </row>
    <row r="143" spans="1:86" ht="18" customHeight="1" x14ac:dyDescent="0.25">
      <c r="A143" s="282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63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48"/>
        <v>3.1749999999999998</v>
      </c>
      <c r="AC143" s="135"/>
      <c r="AD143" s="135"/>
      <c r="AE143" s="135"/>
      <c r="AF143" s="135"/>
      <c r="AG143" s="238" t="e">
        <f t="shared" si="49"/>
        <v>#DIV/0!</v>
      </c>
      <c r="AH143" s="135"/>
      <c r="AI143" s="135"/>
      <c r="AJ143" s="135"/>
      <c r="AK143" s="135"/>
      <c r="AL143" s="135"/>
      <c r="AM143" s="238" t="e">
        <f t="shared" si="50"/>
        <v>#DIV/0!</v>
      </c>
      <c r="AN143" s="135"/>
      <c r="AO143" s="135"/>
      <c r="AP143" s="135"/>
      <c r="AQ143" s="135"/>
      <c r="AR143" s="238" t="e">
        <f t="shared" si="51"/>
        <v>#DIV/0!</v>
      </c>
      <c r="AS143" s="135"/>
      <c r="AT143" s="135"/>
      <c r="AU143" s="135"/>
      <c r="AV143" s="135"/>
      <c r="AW143" s="135"/>
      <c r="AX143" s="238" t="e">
        <f t="shared" si="52"/>
        <v>#DIV/0!</v>
      </c>
      <c r="AY143" s="135"/>
      <c r="AZ143" s="135"/>
      <c r="BA143" s="135"/>
      <c r="BB143" s="135"/>
      <c r="BC143" s="238" t="e">
        <f t="shared" si="53"/>
        <v>#DIV/0!</v>
      </c>
      <c r="BD143" s="135"/>
      <c r="BE143" s="135"/>
      <c r="BF143" s="135"/>
      <c r="BG143" s="135"/>
      <c r="BH143" s="238" t="e">
        <f t="shared" si="54"/>
        <v>#DIV/0!</v>
      </c>
      <c r="BI143" s="135"/>
      <c r="BJ143" s="135"/>
      <c r="BK143" s="135"/>
      <c r="BL143" s="135"/>
      <c r="BM143" s="135"/>
      <c r="BN143" s="238" t="e">
        <f t="shared" si="55"/>
        <v>#DIV/0!</v>
      </c>
      <c r="BO143" s="135"/>
      <c r="BP143" s="135"/>
      <c r="BQ143" s="135"/>
      <c r="BR143" s="135"/>
      <c r="BS143" s="238" t="e">
        <f t="shared" si="56"/>
        <v>#DIV/0!</v>
      </c>
      <c r="BT143" s="135"/>
      <c r="BU143" s="135"/>
      <c r="BV143" s="135"/>
      <c r="BW143" s="135"/>
      <c r="BX143" s="238" t="e">
        <f t="shared" si="57"/>
        <v>#DIV/0!</v>
      </c>
      <c r="BY143" s="135"/>
      <c r="BZ143" s="135"/>
      <c r="CA143" s="135"/>
      <c r="CB143" s="238" t="e">
        <f t="shared" si="58"/>
        <v>#DIV/0!</v>
      </c>
      <c r="CC143" s="135"/>
      <c r="CD143" s="135"/>
      <c r="CE143" s="135"/>
      <c r="CF143" s="135"/>
      <c r="CG143" s="135"/>
      <c r="CH143" s="238" t="e">
        <f t="shared" si="59"/>
        <v>#DIV/0!</v>
      </c>
    </row>
    <row r="144" spans="1:86" ht="18" customHeight="1" x14ac:dyDescent="0.25">
      <c r="A144" s="283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60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61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62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63"/>
        <v>4.4000000000000004</v>
      </c>
      <c r="X144" s="135">
        <v>5</v>
      </c>
      <c r="Y144" s="135">
        <v>5.2</v>
      </c>
      <c r="Z144" s="135"/>
      <c r="AA144" s="135"/>
      <c r="AB144" s="169">
        <f t="shared" si="48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49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50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51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52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53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54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55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56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57"/>
        <v>2.8250000000000002</v>
      </c>
      <c r="BY144" s="148">
        <v>2.5</v>
      </c>
      <c r="BZ144" s="148">
        <v>2.5</v>
      </c>
      <c r="CA144" s="148">
        <v>2.5</v>
      </c>
      <c r="CB144" s="169">
        <f t="shared" si="58"/>
        <v>2.5</v>
      </c>
      <c r="CC144" s="148">
        <v>2.5</v>
      </c>
      <c r="CD144" s="148">
        <v>2.5</v>
      </c>
      <c r="CE144" s="148"/>
      <c r="CF144" s="148"/>
      <c r="CG144" s="148"/>
      <c r="CH144" s="169">
        <f t="shared" si="59"/>
        <v>2.5</v>
      </c>
    </row>
    <row r="145" spans="1:86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60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61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62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63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48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49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50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51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52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53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54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55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56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57"/>
        <v>4</v>
      </c>
      <c r="BY145" s="148">
        <v>4</v>
      </c>
      <c r="BZ145" s="148">
        <v>4</v>
      </c>
      <c r="CA145" s="148">
        <v>4</v>
      </c>
      <c r="CB145" s="169">
        <f t="shared" si="58"/>
        <v>4</v>
      </c>
      <c r="CC145" s="148">
        <v>4</v>
      </c>
      <c r="CD145" s="148">
        <v>4</v>
      </c>
      <c r="CE145" s="148"/>
      <c r="CF145" s="148"/>
      <c r="CG145" s="148"/>
      <c r="CH145" s="169">
        <f t="shared" si="59"/>
        <v>4</v>
      </c>
    </row>
    <row r="146" spans="1:86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60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61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62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63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48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49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50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51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52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53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54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55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56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57"/>
        <v>14</v>
      </c>
      <c r="BY146" s="148">
        <v>14</v>
      </c>
      <c r="BZ146" s="148">
        <v>14</v>
      </c>
      <c r="CA146" s="148">
        <v>14</v>
      </c>
      <c r="CB146" s="169">
        <f t="shared" si="58"/>
        <v>14</v>
      </c>
      <c r="CC146" s="148">
        <v>14</v>
      </c>
      <c r="CD146" s="148">
        <v>14</v>
      </c>
      <c r="CE146" s="148"/>
      <c r="CF146" s="148"/>
      <c r="CG146" s="148"/>
      <c r="CH146" s="169">
        <f t="shared" si="59"/>
        <v>14</v>
      </c>
    </row>
    <row r="147" spans="1:86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60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61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62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63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48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49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50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51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52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53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54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55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56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57"/>
        <v>12</v>
      </c>
      <c r="BY147" s="148">
        <v>12</v>
      </c>
      <c r="BZ147" s="148">
        <v>12</v>
      </c>
      <c r="CA147" s="148">
        <v>12</v>
      </c>
      <c r="CB147" s="169">
        <f t="shared" si="58"/>
        <v>12</v>
      </c>
      <c r="CC147" s="148">
        <v>12</v>
      </c>
      <c r="CD147" s="148">
        <v>12</v>
      </c>
      <c r="CE147" s="148"/>
      <c r="CF147" s="148"/>
      <c r="CG147" s="148"/>
      <c r="CH147" s="169">
        <f t="shared" si="59"/>
        <v>12</v>
      </c>
    </row>
    <row r="148" spans="1:86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60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61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62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63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48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49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50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51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52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53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54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55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56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57"/>
        <v>8</v>
      </c>
      <c r="BY148" s="148">
        <v>8</v>
      </c>
      <c r="BZ148" s="148">
        <v>8</v>
      </c>
      <c r="CA148" s="148">
        <v>8</v>
      </c>
      <c r="CB148" s="169">
        <f t="shared" si="58"/>
        <v>8</v>
      </c>
      <c r="CC148" s="148">
        <v>8</v>
      </c>
      <c r="CD148" s="148">
        <v>8</v>
      </c>
      <c r="CE148" s="148"/>
      <c r="CF148" s="148"/>
      <c r="CG148" s="148"/>
      <c r="CH148" s="169">
        <f t="shared" si="59"/>
        <v>8</v>
      </c>
    </row>
    <row r="149" spans="1:86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60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61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62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63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48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49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50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51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52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53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54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55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56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57"/>
        <v>19.5</v>
      </c>
      <c r="BY149" s="148">
        <v>19.5</v>
      </c>
      <c r="BZ149" s="148">
        <v>19.5</v>
      </c>
      <c r="CA149" s="148">
        <v>19.5</v>
      </c>
      <c r="CB149" s="169">
        <f t="shared" si="58"/>
        <v>19.5</v>
      </c>
      <c r="CC149" s="148">
        <v>19.5</v>
      </c>
      <c r="CD149" s="148">
        <v>19.5</v>
      </c>
      <c r="CE149" s="148"/>
      <c r="CF149" s="148"/>
      <c r="CG149" s="148"/>
      <c r="CH149" s="169">
        <f t="shared" si="59"/>
        <v>19.5</v>
      </c>
    </row>
    <row r="150" spans="1:86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60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61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62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63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48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49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50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51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52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53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54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55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56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57"/>
        <v>17.8</v>
      </c>
      <c r="BY150" s="148">
        <v>17.8</v>
      </c>
      <c r="BZ150" s="148">
        <v>17.8</v>
      </c>
      <c r="CA150" s="148">
        <v>17.8</v>
      </c>
      <c r="CB150" s="169">
        <f t="shared" si="58"/>
        <v>17.8</v>
      </c>
      <c r="CC150" s="148">
        <v>17.8</v>
      </c>
      <c r="CD150" s="148">
        <v>17.8</v>
      </c>
      <c r="CE150" s="148"/>
      <c r="CF150" s="148"/>
      <c r="CG150" s="148"/>
      <c r="CH150" s="169">
        <f t="shared" si="59"/>
        <v>17.8</v>
      </c>
    </row>
    <row r="151" spans="1:86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60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61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62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63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48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49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50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51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52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53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54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55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56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57"/>
        <v>17.5</v>
      </c>
      <c r="BY151" s="148">
        <v>17.5</v>
      </c>
      <c r="BZ151" s="148">
        <v>17.5</v>
      </c>
      <c r="CA151" s="148">
        <v>17.5</v>
      </c>
      <c r="CB151" s="169">
        <f t="shared" si="58"/>
        <v>17.5</v>
      </c>
      <c r="CC151" s="148">
        <v>17.5</v>
      </c>
      <c r="CD151" s="148">
        <v>17.5</v>
      </c>
      <c r="CE151" s="148"/>
      <c r="CF151" s="148"/>
      <c r="CG151" s="148"/>
      <c r="CH151" s="169">
        <f t="shared" si="59"/>
        <v>17.5</v>
      </c>
    </row>
    <row r="152" spans="1:86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60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61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62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63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48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49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50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51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52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53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54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55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56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57"/>
        <v>85</v>
      </c>
      <c r="BY152" s="148">
        <v>85</v>
      </c>
      <c r="BZ152" s="148">
        <v>85</v>
      </c>
      <c r="CA152" s="148">
        <v>85</v>
      </c>
      <c r="CB152" s="169">
        <f t="shared" si="58"/>
        <v>85</v>
      </c>
      <c r="CC152" s="148">
        <v>85</v>
      </c>
      <c r="CD152" s="148">
        <v>85</v>
      </c>
      <c r="CE152" s="148"/>
      <c r="CF152" s="148"/>
      <c r="CG152" s="148"/>
      <c r="CH152" s="169">
        <f t="shared" si="59"/>
        <v>85</v>
      </c>
    </row>
    <row r="153" spans="1:86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60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61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62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63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48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49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50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51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52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53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54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55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56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57"/>
        <v>88</v>
      </c>
      <c r="BY153" s="148">
        <v>88</v>
      </c>
      <c r="BZ153" s="148">
        <v>88</v>
      </c>
      <c r="CA153" s="148">
        <v>88</v>
      </c>
      <c r="CB153" s="169">
        <f t="shared" si="58"/>
        <v>88</v>
      </c>
      <c r="CC153" s="148">
        <v>88</v>
      </c>
      <c r="CD153" s="148">
        <v>88</v>
      </c>
      <c r="CE153" s="148"/>
      <c r="CF153" s="148"/>
      <c r="CG153" s="148"/>
      <c r="CH153" s="169">
        <f t="shared" si="59"/>
        <v>88</v>
      </c>
    </row>
    <row r="154" spans="1:86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60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61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62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63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48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49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50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51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52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53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54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55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56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57"/>
        <v>5.5</v>
      </c>
      <c r="BY154" s="148">
        <v>5.5</v>
      </c>
      <c r="BZ154" s="148">
        <v>5.5</v>
      </c>
      <c r="CA154" s="148">
        <v>5.5</v>
      </c>
      <c r="CB154" s="169">
        <f t="shared" si="58"/>
        <v>5.5</v>
      </c>
      <c r="CC154" s="148">
        <v>5.5</v>
      </c>
      <c r="CD154" s="148">
        <v>5.5</v>
      </c>
      <c r="CE154" s="148"/>
      <c r="CF154" s="148"/>
      <c r="CG154" s="148"/>
      <c r="CH154" s="169">
        <f t="shared" si="59"/>
        <v>5.5</v>
      </c>
    </row>
    <row r="155" spans="1:86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60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61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62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63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48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49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50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51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52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53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54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55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56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57"/>
        <v>12.6</v>
      </c>
      <c r="BY155" s="148">
        <v>12.6</v>
      </c>
      <c r="BZ155" s="148">
        <v>12.6</v>
      </c>
      <c r="CA155" s="148">
        <v>12.6</v>
      </c>
      <c r="CB155" s="169">
        <f t="shared" si="58"/>
        <v>12.6</v>
      </c>
      <c r="CC155" s="148">
        <v>12.6</v>
      </c>
      <c r="CD155" s="148">
        <v>12.6</v>
      </c>
      <c r="CE155" s="148"/>
      <c r="CF155" s="148"/>
      <c r="CG155" s="148"/>
      <c r="CH155" s="169">
        <f t="shared" si="59"/>
        <v>12.6</v>
      </c>
    </row>
    <row r="156" spans="1:86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60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61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62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63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48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49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50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51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52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53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54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55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56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57"/>
        <v>12.5</v>
      </c>
      <c r="BY156" s="148">
        <v>12.5</v>
      </c>
      <c r="BZ156" s="148">
        <v>12.5</v>
      </c>
      <c r="CA156" s="148">
        <v>12.5</v>
      </c>
      <c r="CB156" s="169">
        <f t="shared" si="58"/>
        <v>12.5</v>
      </c>
      <c r="CC156" s="148">
        <v>12.5</v>
      </c>
      <c r="CD156" s="148">
        <v>12.5</v>
      </c>
      <c r="CE156" s="148"/>
      <c r="CF156" s="148"/>
      <c r="CG156" s="148"/>
      <c r="CH156" s="169">
        <f t="shared" si="59"/>
        <v>12.5</v>
      </c>
    </row>
    <row r="157" spans="1:86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60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61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62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63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48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49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50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51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52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53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54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55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56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57"/>
        <v>45</v>
      </c>
      <c r="BY157" s="148">
        <v>45</v>
      </c>
      <c r="BZ157" s="148">
        <v>45</v>
      </c>
      <c r="CA157" s="148">
        <v>45</v>
      </c>
      <c r="CB157" s="169">
        <f t="shared" si="58"/>
        <v>45</v>
      </c>
      <c r="CC157" s="148">
        <v>45</v>
      </c>
      <c r="CD157" s="148">
        <v>45</v>
      </c>
      <c r="CE157" s="148"/>
      <c r="CF157" s="148"/>
      <c r="CG157" s="148"/>
      <c r="CH157" s="169">
        <f t="shared" si="59"/>
        <v>45</v>
      </c>
    </row>
    <row r="158" spans="1:86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60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61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62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63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48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49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50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51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52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53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54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55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56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57"/>
        <v>55</v>
      </c>
      <c r="BY158" s="148">
        <v>55</v>
      </c>
      <c r="BZ158" s="148">
        <v>55</v>
      </c>
      <c r="CA158" s="148">
        <v>55</v>
      </c>
      <c r="CB158" s="169">
        <f t="shared" si="58"/>
        <v>55</v>
      </c>
      <c r="CC158" s="148">
        <v>55</v>
      </c>
      <c r="CD158" s="148">
        <v>55</v>
      </c>
      <c r="CE158" s="148"/>
      <c r="CF158" s="148"/>
      <c r="CG158" s="148"/>
      <c r="CH158" s="169">
        <f t="shared" si="59"/>
        <v>55</v>
      </c>
    </row>
    <row r="159" spans="1:86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60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61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62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63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48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49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50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51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52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53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54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55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56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57"/>
        <v>6.2</v>
      </c>
      <c r="BY159" s="148">
        <v>6.2</v>
      </c>
      <c r="BZ159" s="148">
        <v>6.2</v>
      </c>
      <c r="CA159" s="148">
        <v>6.2</v>
      </c>
      <c r="CB159" s="169">
        <f t="shared" si="58"/>
        <v>6.2</v>
      </c>
      <c r="CC159" s="148">
        <v>6.2</v>
      </c>
      <c r="CD159" s="148">
        <v>6.2</v>
      </c>
      <c r="CE159" s="148"/>
      <c r="CF159" s="148"/>
      <c r="CG159" s="148"/>
      <c r="CH159" s="169">
        <f t="shared" si="59"/>
        <v>6.2</v>
      </c>
    </row>
    <row r="160" spans="1:86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60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61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62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63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48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49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50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51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52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53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54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55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56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57"/>
        <v>4.8</v>
      </c>
      <c r="BY160" s="148">
        <v>4.8</v>
      </c>
      <c r="BZ160" s="148">
        <v>4.8</v>
      </c>
      <c r="CA160" s="148">
        <v>4.8</v>
      </c>
      <c r="CB160" s="169">
        <f t="shared" si="58"/>
        <v>4.8</v>
      </c>
      <c r="CC160" s="148">
        <v>4.8</v>
      </c>
      <c r="CD160" s="148">
        <v>4.8</v>
      </c>
      <c r="CE160" s="148"/>
      <c r="CF160" s="148"/>
      <c r="CG160" s="148"/>
      <c r="CH160" s="169">
        <f t="shared" si="59"/>
        <v>4.8</v>
      </c>
    </row>
    <row r="161" spans="1:86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60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61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62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63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48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49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50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51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52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53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54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55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56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57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69">
        <f t="shared" si="58"/>
        <v>5.0199999999999996</v>
      </c>
      <c r="CC161" s="148">
        <v>5.0199999999999996</v>
      </c>
      <c r="CD161" s="148">
        <v>5.0199999999999996</v>
      </c>
      <c r="CE161" s="148"/>
      <c r="CF161" s="148"/>
      <c r="CG161" s="148"/>
      <c r="CH161" s="169">
        <f t="shared" si="59"/>
        <v>5.0199999999999996</v>
      </c>
    </row>
    <row r="162" spans="1:86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60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61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62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63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48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49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50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51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52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53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54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55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56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57"/>
        <v>17.8</v>
      </c>
      <c r="BY162" s="148">
        <v>17.8</v>
      </c>
      <c r="BZ162" s="148">
        <v>17.8</v>
      </c>
      <c r="CA162" s="148">
        <v>17.8</v>
      </c>
      <c r="CB162" s="169">
        <f t="shared" si="58"/>
        <v>17.8</v>
      </c>
      <c r="CC162" s="148">
        <v>17.8</v>
      </c>
      <c r="CD162" s="148">
        <v>17.8</v>
      </c>
      <c r="CE162" s="148"/>
      <c r="CF162" s="148"/>
      <c r="CG162" s="148"/>
      <c r="CH162" s="169">
        <f t="shared" si="59"/>
        <v>17.8</v>
      </c>
    </row>
    <row r="163" spans="1:86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60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61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62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63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48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49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50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51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52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53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54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55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56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57"/>
        <v>16.5</v>
      </c>
      <c r="BY163" s="148">
        <v>16.5</v>
      </c>
      <c r="BZ163" s="148">
        <v>16.5</v>
      </c>
      <c r="CA163" s="148">
        <v>16.5</v>
      </c>
      <c r="CB163" s="169">
        <f t="shared" si="58"/>
        <v>16.5</v>
      </c>
      <c r="CC163" s="148">
        <v>16.5</v>
      </c>
      <c r="CD163" s="148">
        <v>16.5</v>
      </c>
      <c r="CE163" s="148"/>
      <c r="CF163" s="148"/>
      <c r="CG163" s="148"/>
      <c r="CH163" s="169">
        <f t="shared" si="59"/>
        <v>16.5</v>
      </c>
    </row>
    <row r="164" spans="1:86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60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61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62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63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48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49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50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51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52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53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54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55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56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57"/>
        <v>16.5</v>
      </c>
      <c r="BY164" s="148">
        <v>16.5</v>
      </c>
      <c r="BZ164" s="148">
        <v>16.5</v>
      </c>
      <c r="CA164" s="148">
        <v>16.5</v>
      </c>
      <c r="CB164" s="169">
        <f t="shared" si="58"/>
        <v>16.5</v>
      </c>
      <c r="CC164" s="148">
        <v>16.5</v>
      </c>
      <c r="CD164" s="148">
        <v>16.5</v>
      </c>
      <c r="CE164" s="148"/>
      <c r="CF164" s="148"/>
      <c r="CG164" s="148"/>
      <c r="CH164" s="169">
        <f t="shared" si="59"/>
        <v>16.5</v>
      </c>
    </row>
    <row r="165" spans="1:86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60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61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62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63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48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49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50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51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52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53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54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55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56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57"/>
        <v>4.5</v>
      </c>
      <c r="BY165" s="148">
        <v>4.5</v>
      </c>
      <c r="BZ165" s="148">
        <v>4.5</v>
      </c>
      <c r="CA165" s="148">
        <v>4.5</v>
      </c>
      <c r="CB165" s="169">
        <f t="shared" si="58"/>
        <v>4.5</v>
      </c>
      <c r="CC165" s="148">
        <v>4.5</v>
      </c>
      <c r="CD165" s="148">
        <v>4.5</v>
      </c>
      <c r="CE165" s="148"/>
      <c r="CF165" s="148"/>
      <c r="CG165" s="148"/>
      <c r="CH165" s="169">
        <f t="shared" si="59"/>
        <v>4.5</v>
      </c>
    </row>
    <row r="166" spans="1:86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60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61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62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63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48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49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50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51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52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53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54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55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56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57"/>
        <v>4</v>
      </c>
      <c r="BY166" s="148">
        <v>4</v>
      </c>
      <c r="BZ166" s="148">
        <v>4</v>
      </c>
      <c r="CA166" s="148">
        <v>4</v>
      </c>
      <c r="CB166" s="169">
        <f t="shared" si="58"/>
        <v>4</v>
      </c>
      <c r="CC166" s="148">
        <v>4</v>
      </c>
      <c r="CD166" s="148">
        <v>4</v>
      </c>
      <c r="CE166" s="148"/>
      <c r="CF166" s="148"/>
      <c r="CG166" s="148"/>
      <c r="CH166" s="169">
        <f t="shared" si="59"/>
        <v>4</v>
      </c>
    </row>
    <row r="167" spans="1:86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60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61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62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63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48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49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50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51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52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53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54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55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56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57"/>
        <v>30</v>
      </c>
      <c r="BY167" s="148">
        <v>30</v>
      </c>
      <c r="BZ167" s="148">
        <v>30</v>
      </c>
      <c r="CA167" s="148">
        <v>30</v>
      </c>
      <c r="CB167" s="169">
        <f t="shared" si="58"/>
        <v>30</v>
      </c>
      <c r="CC167" s="148">
        <v>30</v>
      </c>
      <c r="CD167" s="148">
        <v>30</v>
      </c>
      <c r="CE167" s="148"/>
      <c r="CF167" s="148"/>
      <c r="CG167" s="148"/>
      <c r="CH167" s="169">
        <f t="shared" si="59"/>
        <v>30</v>
      </c>
    </row>
    <row r="168" spans="1:86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60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61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62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63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48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49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50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51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52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53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54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55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56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57"/>
        <v>9.6</v>
      </c>
      <c r="BY168" s="148">
        <v>9.6</v>
      </c>
      <c r="BZ168" s="148">
        <v>9.6</v>
      </c>
      <c r="CA168" s="148">
        <v>9.6</v>
      </c>
      <c r="CB168" s="169">
        <f t="shared" si="58"/>
        <v>9.6</v>
      </c>
      <c r="CC168" s="148">
        <v>9.6</v>
      </c>
      <c r="CD168" s="148">
        <v>9.6</v>
      </c>
      <c r="CE168" s="148"/>
      <c r="CF168" s="148"/>
      <c r="CG168" s="148"/>
      <c r="CH168" s="169">
        <f t="shared" si="59"/>
        <v>9.6</v>
      </c>
    </row>
    <row r="169" spans="1:86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60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61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62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63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48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49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50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51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52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53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54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55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56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57"/>
        <v>11</v>
      </c>
      <c r="BY169" s="148">
        <v>11</v>
      </c>
      <c r="BZ169" s="148">
        <v>11</v>
      </c>
      <c r="CA169" s="148">
        <v>11</v>
      </c>
      <c r="CB169" s="169">
        <f t="shared" si="58"/>
        <v>11</v>
      </c>
      <c r="CC169" s="148">
        <v>11</v>
      </c>
      <c r="CD169" s="148">
        <v>11</v>
      </c>
      <c r="CE169" s="148"/>
      <c r="CF169" s="148"/>
      <c r="CG169" s="148"/>
      <c r="CH169" s="169">
        <f t="shared" si="59"/>
        <v>11</v>
      </c>
    </row>
    <row r="170" spans="1:86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60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61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62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63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48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49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50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51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52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53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54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55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56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57"/>
        <v>11</v>
      </c>
      <c r="BY170" s="148">
        <v>11</v>
      </c>
      <c r="BZ170" s="148">
        <v>11</v>
      </c>
      <c r="CA170" s="148">
        <v>11</v>
      </c>
      <c r="CB170" s="169">
        <f t="shared" si="58"/>
        <v>11</v>
      </c>
      <c r="CC170" s="148">
        <v>11</v>
      </c>
      <c r="CD170" s="148">
        <v>11</v>
      </c>
      <c r="CE170" s="148"/>
      <c r="CF170" s="148"/>
      <c r="CG170" s="148"/>
      <c r="CH170" s="169">
        <f t="shared" si="59"/>
        <v>11</v>
      </c>
    </row>
    <row r="171" spans="1:86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69"/>
      <c r="CC171" s="148"/>
      <c r="CD171" s="148"/>
      <c r="CE171" s="148"/>
      <c r="CF171" s="148"/>
      <c r="CG171" s="148"/>
      <c r="CH171" s="169"/>
    </row>
    <row r="172" spans="1:86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60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61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62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63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169">
        <f>AVERAGE(BY172:CA172)</f>
        <v>10.96</v>
      </c>
      <c r="CC172" s="270">
        <v>10.96</v>
      </c>
      <c r="CD172" s="270">
        <v>10.96</v>
      </c>
      <c r="CE172" s="270"/>
      <c r="CF172" s="270"/>
      <c r="CG172" s="270"/>
      <c r="CH172" s="169">
        <f>AVERAGE(CC172:CG172)</f>
        <v>10.96</v>
      </c>
    </row>
    <row r="173" spans="1:86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60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61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62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63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69">
        <f>AVERAGE(BY173:CA173)</f>
        <v>11.1</v>
      </c>
      <c r="CC173" s="148">
        <v>11.1</v>
      </c>
      <c r="CD173" s="148">
        <v>11.1</v>
      </c>
      <c r="CE173" s="148"/>
      <c r="CF173" s="148"/>
      <c r="CG173" s="148"/>
      <c r="CH173" s="169">
        <f>AVERAGE(CC173:CG173)</f>
        <v>11.1</v>
      </c>
    </row>
    <row r="174" spans="1:86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86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86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86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86" ht="18" x14ac:dyDescent="0.25">
      <c r="A178" s="299" t="s">
        <v>45</v>
      </c>
      <c r="B178" s="299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299"/>
      <c r="AM178" s="299"/>
      <c r="AN178" s="299"/>
      <c r="AO178" s="299"/>
      <c r="AP178" s="299"/>
      <c r="AQ178" s="299"/>
      <c r="AR178" s="299"/>
      <c r="AS178" s="299"/>
      <c r="AT178" s="299"/>
      <c r="AU178" s="299"/>
      <c r="AV178" s="299"/>
      <c r="AW178" s="299"/>
      <c r="AX178" s="299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299"/>
    </row>
    <row r="179" spans="1:86" ht="18" customHeight="1" x14ac:dyDescent="0.25">
      <c r="A179" s="206"/>
      <c r="B179" s="290"/>
      <c r="C179" s="300" t="s">
        <v>44</v>
      </c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F179" s="301"/>
      <c r="BG179" s="301"/>
      <c r="BH179" s="301"/>
      <c r="BI179" s="301"/>
      <c r="BJ179" s="301"/>
      <c r="BK179" s="301"/>
      <c r="BL179" s="301"/>
      <c r="BM179" s="301"/>
      <c r="BN179" s="301"/>
      <c r="BO179" s="301"/>
      <c r="BP179" s="301"/>
      <c r="BQ179" s="301"/>
      <c r="BR179" s="301"/>
      <c r="BS179" s="301"/>
      <c r="BT179" s="301"/>
      <c r="BU179" s="301"/>
      <c r="BV179" s="302"/>
      <c r="BW179" s="300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1"/>
    </row>
    <row r="180" spans="1:86" ht="18.75" customHeight="1" x14ac:dyDescent="0.3">
      <c r="A180" s="218"/>
      <c r="B180" s="291"/>
      <c r="C180" s="284" t="s">
        <v>139</v>
      </c>
      <c r="D180" s="285"/>
      <c r="E180" s="285"/>
      <c r="F180" s="286"/>
      <c r="G180" s="280" t="s">
        <v>123</v>
      </c>
      <c r="H180" s="287" t="s">
        <v>139</v>
      </c>
      <c r="I180" s="288"/>
      <c r="J180" s="288"/>
      <c r="K180" s="289"/>
      <c r="L180" s="280" t="s">
        <v>123</v>
      </c>
      <c r="M180" s="287" t="s">
        <v>139</v>
      </c>
      <c r="N180" s="288"/>
      <c r="O180" s="288"/>
      <c r="P180" s="289"/>
      <c r="Q180" s="280" t="s">
        <v>123</v>
      </c>
      <c r="R180" s="284" t="s">
        <v>139</v>
      </c>
      <c r="S180" s="285"/>
      <c r="T180" s="285"/>
      <c r="U180" s="285"/>
      <c r="V180" s="286"/>
      <c r="W180" s="280" t="s">
        <v>123</v>
      </c>
      <c r="X180" s="284" t="s">
        <v>139</v>
      </c>
      <c r="Y180" s="285"/>
      <c r="Z180" s="285"/>
      <c r="AA180" s="286"/>
      <c r="AB180" s="280" t="s">
        <v>123</v>
      </c>
      <c r="AC180" s="287" t="s">
        <v>139</v>
      </c>
      <c r="AD180" s="288"/>
      <c r="AE180" s="288"/>
      <c r="AF180" s="289"/>
      <c r="AG180" s="280" t="s">
        <v>123</v>
      </c>
      <c r="AH180" s="287" t="s">
        <v>139</v>
      </c>
      <c r="AI180" s="288"/>
      <c r="AJ180" s="288"/>
      <c r="AK180" s="288"/>
      <c r="AL180" s="289"/>
      <c r="AM180" s="280" t="s">
        <v>123</v>
      </c>
      <c r="AN180" s="287" t="s">
        <v>139</v>
      </c>
      <c r="AO180" s="288"/>
      <c r="AP180" s="288"/>
      <c r="AQ180" s="289"/>
      <c r="AR180" s="280" t="s">
        <v>123</v>
      </c>
      <c r="AS180" s="287" t="s">
        <v>139</v>
      </c>
      <c r="AT180" s="288"/>
      <c r="AU180" s="288"/>
      <c r="AV180" s="288"/>
      <c r="AW180" s="253"/>
      <c r="AX180" s="280" t="s">
        <v>123</v>
      </c>
      <c r="AY180" s="287" t="s">
        <v>139</v>
      </c>
      <c r="AZ180" s="288"/>
      <c r="BA180" s="288"/>
      <c r="BB180" s="289"/>
      <c r="BC180" s="280" t="s">
        <v>123</v>
      </c>
      <c r="BD180" s="278" t="s">
        <v>139</v>
      </c>
      <c r="BE180" s="279"/>
      <c r="BF180" s="279"/>
      <c r="BG180" s="279"/>
      <c r="BH180" s="280" t="s">
        <v>123</v>
      </c>
      <c r="BI180" s="278" t="s">
        <v>139</v>
      </c>
      <c r="BJ180" s="279"/>
      <c r="BK180" s="279"/>
      <c r="BL180" s="279"/>
      <c r="BM180" s="279"/>
      <c r="BN180" s="280" t="s">
        <v>123</v>
      </c>
      <c r="BO180" s="278" t="s">
        <v>316</v>
      </c>
      <c r="BP180" s="279"/>
      <c r="BQ180" s="279"/>
      <c r="BR180" s="279"/>
      <c r="BS180" s="280" t="s">
        <v>123</v>
      </c>
      <c r="BT180" s="278" t="s">
        <v>316</v>
      </c>
      <c r="BU180" s="279"/>
      <c r="BV180" s="279"/>
      <c r="BW180" s="279"/>
      <c r="BX180" s="280" t="s">
        <v>123</v>
      </c>
      <c r="BY180" s="278" t="s">
        <v>316</v>
      </c>
      <c r="BZ180" s="279"/>
      <c r="CA180" s="279"/>
      <c r="CB180" s="280" t="s">
        <v>123</v>
      </c>
      <c r="CC180" s="278" t="s">
        <v>316</v>
      </c>
      <c r="CD180" s="279"/>
      <c r="CE180" s="279"/>
      <c r="CF180" s="279"/>
      <c r="CG180" s="279"/>
      <c r="CH180" s="280" t="s">
        <v>123</v>
      </c>
    </row>
    <row r="181" spans="1:86" ht="18.75" customHeight="1" x14ac:dyDescent="0.25">
      <c r="A181" s="208"/>
      <c r="B181" s="292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1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1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1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1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1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1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1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1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1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1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1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1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1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1"/>
      <c r="BY181" s="138" t="s">
        <v>326</v>
      </c>
      <c r="BZ181" s="138" t="s">
        <v>146</v>
      </c>
      <c r="CA181" s="138" t="s">
        <v>327</v>
      </c>
      <c r="CB181" s="281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1"/>
    </row>
    <row r="182" spans="1:86" ht="18" customHeight="1" x14ac:dyDescent="0.25">
      <c r="A182" s="282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64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65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66">AVERAGE(AH182:AL182)</f>
        <v>#DIV/0!</v>
      </c>
      <c r="AN182" s="135"/>
      <c r="AO182" s="135"/>
      <c r="AP182" s="135"/>
      <c r="AQ182" s="135"/>
      <c r="AR182" s="169" t="e">
        <f t="shared" ref="AR182:AR212" si="67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68">AVERAGE(AS182:AV182)</f>
        <v>#DIV/0!</v>
      </c>
      <c r="AY182" s="135"/>
      <c r="AZ182" s="135"/>
      <c r="BA182" s="135"/>
      <c r="BB182" s="135"/>
      <c r="BC182" s="169" t="e">
        <f t="shared" ref="BC182:BC212" si="69">AVERAGE(AY182:BB182)</f>
        <v>#DIV/0!</v>
      </c>
      <c r="BD182" s="135"/>
      <c r="BE182" s="135"/>
      <c r="BF182" s="135"/>
      <c r="BG182" s="135"/>
      <c r="BH182" s="169" t="e">
        <f t="shared" ref="BH182:BH212" si="70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71">AVERAGE(BI182:BM182)</f>
        <v>#DIV/0!</v>
      </c>
      <c r="BO182" s="135"/>
      <c r="BP182" s="135"/>
      <c r="BQ182" s="135"/>
      <c r="BR182" s="135"/>
      <c r="BS182" s="169" t="e">
        <f t="shared" ref="BS182:BS212" si="72">AVERAGE(BO182:BR182)</f>
        <v>#DIV/0!</v>
      </c>
      <c r="BT182" s="135"/>
      <c r="BU182" s="135"/>
      <c r="BV182" s="135"/>
      <c r="BW182" s="135"/>
      <c r="BX182" s="169" t="e">
        <f t="shared" ref="BX182:BX212" si="73">AVERAGE(BT182:BW182)</f>
        <v>#DIV/0!</v>
      </c>
      <c r="BY182" s="135"/>
      <c r="BZ182" s="135"/>
      <c r="CA182" s="135"/>
      <c r="CB182" s="169" t="e">
        <f t="shared" ref="CB182:CB212" si="74">AVERAGE(BY182:CA182)</f>
        <v>#DIV/0!</v>
      </c>
      <c r="CC182" s="135"/>
      <c r="CD182" s="135"/>
      <c r="CE182" s="135"/>
      <c r="CF182" s="135"/>
      <c r="CG182" s="135"/>
      <c r="CH182" s="169" t="e">
        <f t="shared" ref="CH182:CH212" si="75">AVERAGE(CC182:CG182)</f>
        <v>#DIV/0!</v>
      </c>
    </row>
    <row r="183" spans="1:86" ht="18" customHeight="1" x14ac:dyDescent="0.25">
      <c r="A183" s="283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76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64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65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66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67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69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70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71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72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73"/>
        <v>5.8324999999999996</v>
      </c>
      <c r="BY183" s="148">
        <v>5.96</v>
      </c>
      <c r="BZ183" s="148">
        <v>6</v>
      </c>
      <c r="CA183" s="148">
        <v>5.8</v>
      </c>
      <c r="CB183" s="169">
        <f t="shared" si="74"/>
        <v>5.9200000000000008</v>
      </c>
      <c r="CC183" s="148">
        <v>5.8</v>
      </c>
      <c r="CD183" s="148">
        <v>5.9</v>
      </c>
      <c r="CE183" s="148"/>
      <c r="CF183" s="148"/>
      <c r="CG183" s="148"/>
      <c r="CH183" s="169">
        <f t="shared" si="75"/>
        <v>5.85</v>
      </c>
    </row>
    <row r="184" spans="1:86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77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78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79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76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64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65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66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67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69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70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71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72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73"/>
        <v>5.8250000000000002</v>
      </c>
      <c r="BY184" s="148">
        <v>6</v>
      </c>
      <c r="BZ184" s="148">
        <v>6</v>
      </c>
      <c r="CA184" s="148">
        <v>6</v>
      </c>
      <c r="CB184" s="169">
        <f t="shared" si="74"/>
        <v>6</v>
      </c>
      <c r="CC184" s="148">
        <v>6</v>
      </c>
      <c r="CD184" s="148">
        <v>5.9</v>
      </c>
      <c r="CE184" s="148"/>
      <c r="CF184" s="148"/>
      <c r="CG184" s="148"/>
      <c r="CH184" s="169">
        <f t="shared" si="75"/>
        <v>5.95</v>
      </c>
    </row>
    <row r="185" spans="1:86" ht="18" customHeight="1" x14ac:dyDescent="0.25">
      <c r="A185" s="282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76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64"/>
        <v>2.33</v>
      </c>
      <c r="AC185" s="135"/>
      <c r="AD185" s="135"/>
      <c r="AE185" s="135"/>
      <c r="AF185" s="135"/>
      <c r="AG185" s="238" t="e">
        <f t="shared" si="65"/>
        <v>#DIV/0!</v>
      </c>
      <c r="AH185" s="135"/>
      <c r="AI185" s="135"/>
      <c r="AJ185" s="135"/>
      <c r="AK185" s="135"/>
      <c r="AL185" s="135"/>
      <c r="AM185" s="238" t="e">
        <f t="shared" si="66"/>
        <v>#DIV/0!</v>
      </c>
      <c r="AN185" s="135"/>
      <c r="AO185" s="135"/>
      <c r="AP185" s="135"/>
      <c r="AQ185" s="135"/>
      <c r="AR185" s="238" t="e">
        <f t="shared" si="67"/>
        <v>#DIV/0!</v>
      </c>
      <c r="AS185" s="135"/>
      <c r="AT185" s="135"/>
      <c r="AU185" s="135"/>
      <c r="AV185" s="135"/>
      <c r="AW185" s="135"/>
      <c r="AX185" s="238" t="e">
        <f t="shared" si="68"/>
        <v>#DIV/0!</v>
      </c>
      <c r="AY185" s="135"/>
      <c r="AZ185" s="135"/>
      <c r="BA185" s="135"/>
      <c r="BB185" s="135"/>
      <c r="BC185" s="238" t="e">
        <f t="shared" si="69"/>
        <v>#DIV/0!</v>
      </c>
      <c r="BD185" s="135"/>
      <c r="BE185" s="135"/>
      <c r="BF185" s="135"/>
      <c r="BG185" s="135"/>
      <c r="BH185" s="238" t="e">
        <f t="shared" si="70"/>
        <v>#DIV/0!</v>
      </c>
      <c r="BI185" s="135"/>
      <c r="BJ185" s="135"/>
      <c r="BK185" s="135"/>
      <c r="BL185" s="135"/>
      <c r="BM185" s="135"/>
      <c r="BN185" s="238" t="e">
        <f t="shared" si="71"/>
        <v>#DIV/0!</v>
      </c>
      <c r="BO185" s="135"/>
      <c r="BP185" s="135"/>
      <c r="BQ185" s="135"/>
      <c r="BR185" s="135"/>
      <c r="BS185" s="238" t="e">
        <f t="shared" si="72"/>
        <v>#DIV/0!</v>
      </c>
      <c r="BT185" s="135"/>
      <c r="BU185" s="135"/>
      <c r="BV185" s="135"/>
      <c r="BW185" s="135"/>
      <c r="BX185" s="238" t="e">
        <f t="shared" si="73"/>
        <v>#DIV/0!</v>
      </c>
      <c r="BY185" s="135"/>
      <c r="BZ185" s="135"/>
      <c r="CA185" s="135"/>
      <c r="CB185" s="238" t="e">
        <f t="shared" si="74"/>
        <v>#DIV/0!</v>
      </c>
      <c r="CC185" s="135"/>
      <c r="CD185" s="135"/>
      <c r="CE185" s="135"/>
      <c r="CF185" s="135"/>
      <c r="CG185" s="135"/>
      <c r="CH185" s="238" t="e">
        <f t="shared" si="75"/>
        <v>#DIV/0!</v>
      </c>
    </row>
    <row r="186" spans="1:86" ht="18" customHeight="1" x14ac:dyDescent="0.25">
      <c r="A186" s="283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77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78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76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64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65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66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67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68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69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70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71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72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73"/>
        <v>3.0674999999999999</v>
      </c>
      <c r="BY186" s="148">
        <v>3.1</v>
      </c>
      <c r="BZ186" s="148">
        <v>3</v>
      </c>
      <c r="CA186" s="148">
        <v>3.1</v>
      </c>
      <c r="CB186" s="169">
        <f t="shared" si="74"/>
        <v>3.0666666666666664</v>
      </c>
      <c r="CC186" s="148">
        <v>3.1</v>
      </c>
      <c r="CD186" s="148">
        <v>3.1</v>
      </c>
      <c r="CE186" s="148"/>
      <c r="CF186" s="148"/>
      <c r="CG186" s="148"/>
      <c r="CH186" s="169">
        <f t="shared" si="75"/>
        <v>3.1</v>
      </c>
    </row>
    <row r="187" spans="1:86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77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78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79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76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64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65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66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67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68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69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70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71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72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73"/>
        <v>3.36</v>
      </c>
      <c r="BY187" s="148">
        <v>3.42</v>
      </c>
      <c r="BZ187" s="148">
        <v>3.1</v>
      </c>
      <c r="CA187" s="148">
        <v>4.9000000000000004</v>
      </c>
      <c r="CB187" s="169">
        <f t="shared" si="74"/>
        <v>3.8066666666666666</v>
      </c>
      <c r="CC187" s="148">
        <v>5</v>
      </c>
      <c r="CD187" s="148">
        <v>6</v>
      </c>
      <c r="CE187" s="148"/>
      <c r="CF187" s="148"/>
      <c r="CG187" s="148"/>
      <c r="CH187" s="169">
        <f t="shared" si="75"/>
        <v>5.5</v>
      </c>
    </row>
    <row r="188" spans="1:86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77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78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79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76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64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65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66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67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68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69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70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71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72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73"/>
        <v>16.299999999999997</v>
      </c>
      <c r="BY188" s="148">
        <v>17.600000000000001</v>
      </c>
      <c r="BZ188" s="148">
        <v>16.399999999999999</v>
      </c>
      <c r="CA188" s="148">
        <v>15.6</v>
      </c>
      <c r="CB188" s="169">
        <f t="shared" si="74"/>
        <v>16.533333333333335</v>
      </c>
      <c r="CC188" s="148">
        <v>18</v>
      </c>
      <c r="CD188" s="148">
        <v>11.2</v>
      </c>
      <c r="CE188" s="148"/>
      <c r="CF188" s="148"/>
      <c r="CG188" s="148"/>
      <c r="CH188" s="169">
        <f t="shared" si="75"/>
        <v>14.6</v>
      </c>
    </row>
    <row r="189" spans="1:86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77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78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79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76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64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65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66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67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68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69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70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71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72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73"/>
        <v>16.05</v>
      </c>
      <c r="BY189" s="148">
        <v>17.2</v>
      </c>
      <c r="BZ189" s="148">
        <v>16.8</v>
      </c>
      <c r="CA189" s="148">
        <v>15.4</v>
      </c>
      <c r="CB189" s="169">
        <f t="shared" si="74"/>
        <v>16.466666666666665</v>
      </c>
      <c r="CC189" s="148">
        <v>17.8</v>
      </c>
      <c r="CD189" s="148">
        <v>12.4</v>
      </c>
      <c r="CE189" s="148"/>
      <c r="CF189" s="148"/>
      <c r="CG189" s="148"/>
      <c r="CH189" s="169">
        <f t="shared" si="75"/>
        <v>15.100000000000001</v>
      </c>
    </row>
    <row r="190" spans="1:86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77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78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79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76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64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65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66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67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68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69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70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71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72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73"/>
        <v>11.600000000000001</v>
      </c>
      <c r="BY190" s="148">
        <v>12.2</v>
      </c>
      <c r="BZ190" s="148">
        <v>12.2</v>
      </c>
      <c r="CA190" s="148">
        <v>12.2</v>
      </c>
      <c r="CB190" s="169">
        <f t="shared" si="74"/>
        <v>12.199999999999998</v>
      </c>
      <c r="CC190" s="148">
        <v>13.8</v>
      </c>
      <c r="CD190" s="148">
        <v>13.2</v>
      </c>
      <c r="CE190" s="148"/>
      <c r="CF190" s="148"/>
      <c r="CG190" s="148"/>
      <c r="CH190" s="169">
        <f t="shared" si="75"/>
        <v>13.5</v>
      </c>
    </row>
    <row r="191" spans="1:86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77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78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79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76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64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65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66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67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68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69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70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71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72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73"/>
        <v>16.55</v>
      </c>
      <c r="BY191" s="148">
        <v>17</v>
      </c>
      <c r="BZ191" s="148">
        <v>17.600000000000001</v>
      </c>
      <c r="CA191" s="148">
        <v>16.600000000000001</v>
      </c>
      <c r="CB191" s="169">
        <f t="shared" si="74"/>
        <v>17.066666666666666</v>
      </c>
      <c r="CC191" s="148">
        <v>17.2</v>
      </c>
      <c r="CD191" s="148">
        <v>17.8</v>
      </c>
      <c r="CE191" s="148"/>
      <c r="CF191" s="148"/>
      <c r="CG191" s="148"/>
      <c r="CH191" s="169">
        <f t="shared" si="75"/>
        <v>17.5</v>
      </c>
    </row>
    <row r="192" spans="1:86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77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78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79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76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64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65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66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67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68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69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70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71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72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73"/>
        <v>15.145</v>
      </c>
      <c r="BY192" s="148">
        <v>15.1</v>
      </c>
      <c r="BZ192" s="148">
        <v>15</v>
      </c>
      <c r="CA192" s="148">
        <v>15.2</v>
      </c>
      <c r="CB192" s="169">
        <f t="shared" si="74"/>
        <v>15.1</v>
      </c>
      <c r="CC192" s="148">
        <v>14.6</v>
      </c>
      <c r="CD192" s="148">
        <v>14</v>
      </c>
      <c r="CE192" s="148"/>
      <c r="CF192" s="148"/>
      <c r="CG192" s="148"/>
      <c r="CH192" s="169">
        <f t="shared" si="75"/>
        <v>14.3</v>
      </c>
    </row>
    <row r="193" spans="1:86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77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78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79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76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64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65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66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67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68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69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70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71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72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73"/>
        <v>20.22</v>
      </c>
      <c r="BY193" s="148">
        <v>21.92</v>
      </c>
      <c r="BZ193" s="148">
        <v>22</v>
      </c>
      <c r="CA193" s="148">
        <v>22</v>
      </c>
      <c r="CB193" s="169">
        <f t="shared" si="74"/>
        <v>21.973333333333333</v>
      </c>
      <c r="CC193" s="148">
        <v>22.96</v>
      </c>
      <c r="CD193" s="148">
        <v>22.96</v>
      </c>
      <c r="CE193" s="148"/>
      <c r="CF193" s="148"/>
      <c r="CG193" s="148"/>
      <c r="CH193" s="169">
        <f t="shared" si="75"/>
        <v>22.96</v>
      </c>
    </row>
    <row r="194" spans="1:86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77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78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79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76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64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65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66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67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68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69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70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71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72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73"/>
        <v>93.3</v>
      </c>
      <c r="BY194" s="148">
        <v>94.6</v>
      </c>
      <c r="BZ194" s="148">
        <v>95</v>
      </c>
      <c r="CA194" s="148">
        <v>95</v>
      </c>
      <c r="CB194" s="169">
        <f t="shared" si="74"/>
        <v>94.866666666666674</v>
      </c>
      <c r="CC194" s="148">
        <v>95</v>
      </c>
      <c r="CD194" s="148">
        <v>95</v>
      </c>
      <c r="CE194" s="148"/>
      <c r="CF194" s="148"/>
      <c r="CG194" s="148"/>
      <c r="CH194" s="169">
        <f t="shared" si="75"/>
        <v>95</v>
      </c>
    </row>
    <row r="195" spans="1:86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77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78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79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76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64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65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66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67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68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69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70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71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72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73"/>
        <v>99.4</v>
      </c>
      <c r="BY195" s="148">
        <v>99.6</v>
      </c>
      <c r="BZ195" s="148">
        <v>99.8</v>
      </c>
      <c r="CA195" s="148">
        <v>100</v>
      </c>
      <c r="CB195" s="169">
        <f t="shared" si="74"/>
        <v>99.8</v>
      </c>
      <c r="CC195" s="148">
        <v>100</v>
      </c>
      <c r="CD195" s="148">
        <v>100</v>
      </c>
      <c r="CE195" s="148"/>
      <c r="CF195" s="148"/>
      <c r="CG195" s="148"/>
      <c r="CH195" s="169">
        <f t="shared" si="75"/>
        <v>100</v>
      </c>
    </row>
    <row r="196" spans="1:86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77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78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79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76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64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65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66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67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68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69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70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71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72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73"/>
        <v>6.92</v>
      </c>
      <c r="BY196" s="148">
        <v>7</v>
      </c>
      <c r="BZ196" s="148">
        <v>8</v>
      </c>
      <c r="CA196" s="148">
        <v>7.9</v>
      </c>
      <c r="CB196" s="169">
        <f t="shared" si="74"/>
        <v>7.6333333333333329</v>
      </c>
      <c r="CC196" s="148">
        <v>6.4</v>
      </c>
      <c r="CD196" s="148">
        <v>6.2</v>
      </c>
      <c r="CE196" s="148"/>
      <c r="CF196" s="148"/>
      <c r="CG196" s="148"/>
      <c r="CH196" s="169">
        <f t="shared" si="75"/>
        <v>6.3000000000000007</v>
      </c>
    </row>
    <row r="197" spans="1:86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77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78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79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76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64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65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66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67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68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69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70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71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72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73"/>
        <v>11.749999999999998</v>
      </c>
      <c r="BY197" s="148">
        <v>11.9</v>
      </c>
      <c r="BZ197" s="148">
        <v>11.9</v>
      </c>
      <c r="CA197" s="148">
        <v>12.7</v>
      </c>
      <c r="CB197" s="169">
        <f t="shared" si="74"/>
        <v>12.166666666666666</v>
      </c>
      <c r="CC197" s="148">
        <v>13.3</v>
      </c>
      <c r="CD197" s="148">
        <v>12.9</v>
      </c>
      <c r="CE197" s="148"/>
      <c r="CF197" s="148"/>
      <c r="CG197" s="148"/>
      <c r="CH197" s="169">
        <f t="shared" si="75"/>
        <v>13.100000000000001</v>
      </c>
    </row>
    <row r="198" spans="1:86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77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78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79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76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64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65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66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67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68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69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70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71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72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73"/>
        <v>10</v>
      </c>
      <c r="BY198" s="148">
        <v>10.9</v>
      </c>
      <c r="BZ198" s="148">
        <v>10.8</v>
      </c>
      <c r="CA198" s="148">
        <v>10.8</v>
      </c>
      <c r="CB198" s="169">
        <f t="shared" si="74"/>
        <v>10.833333333333334</v>
      </c>
      <c r="CC198" s="148">
        <v>11.3</v>
      </c>
      <c r="CD198" s="148">
        <v>11.1</v>
      </c>
      <c r="CE198" s="148"/>
      <c r="CF198" s="148"/>
      <c r="CG198" s="148"/>
      <c r="CH198" s="169">
        <f t="shared" si="75"/>
        <v>11.2</v>
      </c>
    </row>
    <row r="199" spans="1:86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77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78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79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76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64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65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66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67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68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69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70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71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72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73"/>
        <v>52.75</v>
      </c>
      <c r="BY199" s="148">
        <v>54</v>
      </c>
      <c r="BZ199" s="148">
        <v>53</v>
      </c>
      <c r="CA199" s="148">
        <v>53.6</v>
      </c>
      <c r="CB199" s="169">
        <f t="shared" si="74"/>
        <v>53.533333333333331</v>
      </c>
      <c r="CC199" s="148">
        <v>53</v>
      </c>
      <c r="CD199" s="148">
        <v>52.4</v>
      </c>
      <c r="CE199" s="148"/>
      <c r="CF199" s="148"/>
      <c r="CG199" s="148"/>
      <c r="CH199" s="169">
        <f t="shared" si="75"/>
        <v>52.7</v>
      </c>
    </row>
    <row r="200" spans="1:86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77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78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79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76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64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65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66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67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68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69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70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71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72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73"/>
        <v>59.05</v>
      </c>
      <c r="BY200" s="148">
        <v>59.6</v>
      </c>
      <c r="BZ200" s="148">
        <v>60.6</v>
      </c>
      <c r="CA200" s="148">
        <v>62.6</v>
      </c>
      <c r="CB200" s="169">
        <f t="shared" si="74"/>
        <v>60.933333333333337</v>
      </c>
      <c r="CC200" s="148">
        <v>62.6</v>
      </c>
      <c r="CD200" s="148">
        <v>6.2</v>
      </c>
      <c r="CE200" s="148"/>
      <c r="CF200" s="148"/>
      <c r="CG200" s="148"/>
      <c r="CH200" s="169">
        <f t="shared" si="75"/>
        <v>34.4</v>
      </c>
    </row>
    <row r="201" spans="1:86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77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78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79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76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64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65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66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67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68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69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70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71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72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73"/>
        <v>5.085</v>
      </c>
      <c r="BY201" s="148">
        <v>5.08</v>
      </c>
      <c r="BZ201" s="148">
        <v>5.22</v>
      </c>
      <c r="CA201" s="148">
        <v>5.16</v>
      </c>
      <c r="CB201" s="169">
        <f t="shared" si="74"/>
        <v>5.1533333333333333</v>
      </c>
      <c r="CC201" s="148">
        <v>5.24</v>
      </c>
      <c r="CD201" s="148">
        <v>5.22</v>
      </c>
      <c r="CE201" s="148"/>
      <c r="CF201" s="148"/>
      <c r="CG201" s="148"/>
      <c r="CH201" s="169">
        <f t="shared" si="75"/>
        <v>5.23</v>
      </c>
    </row>
    <row r="202" spans="1:86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77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78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79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76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64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65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66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67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68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69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70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71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72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73"/>
        <v>4.2399999999999993</v>
      </c>
      <c r="BY202" s="148">
        <v>4.3</v>
      </c>
      <c r="BZ202" s="148">
        <v>4.3600000000000003</v>
      </c>
      <c r="CA202" s="148">
        <v>4.3600000000000003</v>
      </c>
      <c r="CB202" s="169">
        <f t="shared" si="74"/>
        <v>4.34</v>
      </c>
      <c r="CC202" s="148">
        <v>4.3600000000000003</v>
      </c>
      <c r="CD202" s="148">
        <v>4.34</v>
      </c>
      <c r="CE202" s="148"/>
      <c r="CF202" s="148"/>
      <c r="CG202" s="148"/>
      <c r="CH202" s="169">
        <f t="shared" si="75"/>
        <v>4.3499999999999996</v>
      </c>
    </row>
    <row r="203" spans="1:86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77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78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79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76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64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65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66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67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68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69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70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71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72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73"/>
        <v>4.24</v>
      </c>
      <c r="BY203" s="148">
        <v>4.2</v>
      </c>
      <c r="BZ203" s="148">
        <v>4.2</v>
      </c>
      <c r="CA203" s="148">
        <v>4.2</v>
      </c>
      <c r="CB203" s="169">
        <f t="shared" si="74"/>
        <v>4.2</v>
      </c>
      <c r="CC203" s="148">
        <v>4.2</v>
      </c>
      <c r="CD203" s="148">
        <v>4.2</v>
      </c>
      <c r="CE203" s="148"/>
      <c r="CF203" s="148"/>
      <c r="CG203" s="148"/>
      <c r="CH203" s="169">
        <f t="shared" si="75"/>
        <v>4.2</v>
      </c>
    </row>
    <row r="204" spans="1:86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77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78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79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76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64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65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66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67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68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69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70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71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72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73"/>
        <v>20.399999999999999</v>
      </c>
      <c r="BY204" s="148">
        <v>21.8</v>
      </c>
      <c r="BZ204" s="148">
        <v>22.4</v>
      </c>
      <c r="CA204" s="148">
        <v>22.2</v>
      </c>
      <c r="CB204" s="169">
        <f t="shared" si="74"/>
        <v>22.133333333333336</v>
      </c>
      <c r="CC204" s="148">
        <v>21.4</v>
      </c>
      <c r="CD204" s="148">
        <v>21.4</v>
      </c>
      <c r="CE204" s="148"/>
      <c r="CF204" s="148"/>
      <c r="CG204" s="148"/>
      <c r="CH204" s="169">
        <f t="shared" si="75"/>
        <v>21.4</v>
      </c>
    </row>
    <row r="205" spans="1:86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77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78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79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76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64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65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66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67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68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69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70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71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72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73"/>
        <v>20.399999999999999</v>
      </c>
      <c r="BY205" s="148">
        <v>21.2</v>
      </c>
      <c r="BZ205" s="148">
        <v>21.2</v>
      </c>
      <c r="CA205" s="148">
        <v>21.6</v>
      </c>
      <c r="CB205" s="169">
        <f t="shared" si="74"/>
        <v>21.333333333333332</v>
      </c>
      <c r="CC205" s="148">
        <v>22.2</v>
      </c>
      <c r="CD205" s="148">
        <v>21</v>
      </c>
      <c r="CE205" s="148"/>
      <c r="CF205" s="148"/>
      <c r="CG205" s="148"/>
      <c r="CH205" s="169">
        <f t="shared" si="75"/>
        <v>21.6</v>
      </c>
    </row>
    <row r="206" spans="1:86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77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78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79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76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64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65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66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67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68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69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70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71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72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73"/>
        <v>16.8</v>
      </c>
      <c r="BY206" s="148">
        <v>17.600000000000001</v>
      </c>
      <c r="BZ206" s="148">
        <v>17.8</v>
      </c>
      <c r="CA206" s="148">
        <v>17.600000000000001</v>
      </c>
      <c r="CB206" s="169">
        <f t="shared" si="74"/>
        <v>17.666666666666668</v>
      </c>
      <c r="CC206" s="148">
        <v>17.399999999999999</v>
      </c>
      <c r="CD206" s="148">
        <v>18.2</v>
      </c>
      <c r="CE206" s="148"/>
      <c r="CF206" s="148"/>
      <c r="CG206" s="148"/>
      <c r="CH206" s="169">
        <f t="shared" si="75"/>
        <v>17.799999999999997</v>
      </c>
    </row>
    <row r="207" spans="1:86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77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78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79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76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64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65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66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67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68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69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70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71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72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73"/>
        <v>4.2</v>
      </c>
      <c r="BY207" s="148">
        <v>4.2</v>
      </c>
      <c r="BZ207" s="148">
        <v>4.2</v>
      </c>
      <c r="CA207" s="148">
        <v>4.2</v>
      </c>
      <c r="CB207" s="169">
        <f t="shared" si="74"/>
        <v>4.2</v>
      </c>
      <c r="CC207" s="148">
        <v>4.2</v>
      </c>
      <c r="CD207" s="148">
        <v>4.2</v>
      </c>
      <c r="CE207" s="148"/>
      <c r="CF207" s="148"/>
      <c r="CG207" s="148"/>
      <c r="CH207" s="169">
        <f t="shared" si="75"/>
        <v>4.2</v>
      </c>
    </row>
    <row r="208" spans="1:86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77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78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79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76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64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65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66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67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68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69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70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71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72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73"/>
        <v>3.125</v>
      </c>
      <c r="BY208" s="148">
        <v>3.1</v>
      </c>
      <c r="BZ208" s="148">
        <v>3.1</v>
      </c>
      <c r="CA208" s="148">
        <v>3.1</v>
      </c>
      <c r="CB208" s="169">
        <f t="shared" si="74"/>
        <v>3.1</v>
      </c>
      <c r="CC208" s="148">
        <v>3.1</v>
      </c>
      <c r="CD208" s="148">
        <v>3.1</v>
      </c>
      <c r="CE208" s="148"/>
      <c r="CF208" s="148"/>
      <c r="CG208" s="148"/>
      <c r="CH208" s="169">
        <f t="shared" si="75"/>
        <v>3.1</v>
      </c>
    </row>
    <row r="209" spans="1:86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77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78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79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76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64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65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66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67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68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69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70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71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72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73"/>
        <v>38.75</v>
      </c>
      <c r="BY209" s="148">
        <v>38.4</v>
      </c>
      <c r="BZ209" s="148">
        <v>38.799999999999997</v>
      </c>
      <c r="CA209" s="148">
        <v>38.700000000000003</v>
      </c>
      <c r="CB209" s="169">
        <f t="shared" si="74"/>
        <v>38.633333333333333</v>
      </c>
      <c r="CC209" s="148">
        <v>39</v>
      </c>
      <c r="CD209" s="148">
        <v>38.799999999999997</v>
      </c>
      <c r="CE209" s="148"/>
      <c r="CF209" s="148"/>
      <c r="CG209" s="148"/>
      <c r="CH209" s="169">
        <f t="shared" si="75"/>
        <v>38.9</v>
      </c>
    </row>
    <row r="210" spans="1:86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77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78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79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76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64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65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66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67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68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69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70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71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72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73"/>
        <v>6.92</v>
      </c>
      <c r="BY210" s="148">
        <v>6.92</v>
      </c>
      <c r="BZ210" s="148">
        <v>6.92</v>
      </c>
      <c r="CA210" s="148">
        <v>6.82</v>
      </c>
      <c r="CB210" s="169">
        <f t="shared" si="74"/>
        <v>6.8866666666666667</v>
      </c>
      <c r="CC210" s="148">
        <v>6.92</v>
      </c>
      <c r="CD210" s="148">
        <v>6.82</v>
      </c>
      <c r="CE210" s="148"/>
      <c r="CF210" s="148"/>
      <c r="CG210" s="148"/>
      <c r="CH210" s="169">
        <f t="shared" si="75"/>
        <v>6.87</v>
      </c>
    </row>
    <row r="211" spans="1:86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77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78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79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76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64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65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66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67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68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69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70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71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72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73"/>
        <v>10.32</v>
      </c>
      <c r="BY211" s="148">
        <v>10.26</v>
      </c>
      <c r="BZ211" s="148">
        <v>10.26</v>
      </c>
      <c r="CA211" s="148">
        <v>10.3</v>
      </c>
      <c r="CB211" s="169">
        <f t="shared" si="74"/>
        <v>10.273333333333333</v>
      </c>
      <c r="CC211" s="148">
        <v>1.28</v>
      </c>
      <c r="CD211" s="148">
        <v>10.26</v>
      </c>
      <c r="CE211" s="148"/>
      <c r="CF211" s="148"/>
      <c r="CG211" s="148"/>
      <c r="CH211" s="169">
        <f t="shared" si="75"/>
        <v>5.77</v>
      </c>
    </row>
    <row r="212" spans="1:86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77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78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79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76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64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65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66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67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68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69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70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71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72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73"/>
        <v>10.83</v>
      </c>
      <c r="BY212" s="148">
        <v>10.76</v>
      </c>
      <c r="BZ212" s="148">
        <v>10.86</v>
      </c>
      <c r="CA212" s="148">
        <v>10.76</v>
      </c>
      <c r="CB212" s="169">
        <f t="shared" si="74"/>
        <v>10.793333333333331</v>
      </c>
      <c r="CC212" s="148">
        <v>10.6</v>
      </c>
      <c r="CD212" s="148">
        <v>10.72</v>
      </c>
      <c r="CE212" s="148"/>
      <c r="CF212" s="148"/>
      <c r="CG212" s="148"/>
      <c r="CH212" s="169">
        <f t="shared" si="75"/>
        <v>10.66</v>
      </c>
    </row>
    <row r="213" spans="1:86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69"/>
      <c r="CC213" s="148"/>
      <c r="CD213" s="148"/>
      <c r="CE213" s="148"/>
      <c r="CF213" s="148"/>
      <c r="CG213" s="148"/>
      <c r="CH213" s="169"/>
    </row>
    <row r="214" spans="1:86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77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78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79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76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169">
        <f>AVERAGE(BY214:CA214)</f>
        <v>10.9</v>
      </c>
      <c r="CC214" s="270">
        <v>10.9</v>
      </c>
      <c r="CD214" s="270">
        <v>10.9</v>
      </c>
      <c r="CE214" s="270"/>
      <c r="CF214" s="270"/>
      <c r="CG214" s="270"/>
      <c r="CH214" s="169">
        <f>AVERAGE(CC214:CG214)</f>
        <v>10.9</v>
      </c>
    </row>
    <row r="215" spans="1:86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77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78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79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76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69">
        <f>AVERAGE(BY215:CA215)</f>
        <v>10.949999999999998</v>
      </c>
      <c r="CC215" s="148">
        <v>10.95</v>
      </c>
      <c r="CD215" s="148">
        <v>10.95</v>
      </c>
      <c r="CE215" s="148"/>
      <c r="CF215" s="148"/>
      <c r="CG215" s="148"/>
      <c r="CH215" s="169">
        <f>AVERAGE(CC215:CG215)</f>
        <v>10.95</v>
      </c>
    </row>
    <row r="216" spans="1:86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86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86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86" ht="18" x14ac:dyDescent="0.25">
      <c r="A219" s="299" t="s">
        <v>45</v>
      </c>
      <c r="B219" s="299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299"/>
      <c r="AM219" s="299"/>
      <c r="AN219" s="299"/>
      <c r="AO219" s="299"/>
      <c r="AP219" s="299"/>
      <c r="AQ219" s="299"/>
      <c r="AR219" s="299"/>
      <c r="AS219" s="299"/>
      <c r="AT219" s="299"/>
      <c r="AU219" s="299"/>
      <c r="AV219" s="299"/>
      <c r="AW219" s="299"/>
      <c r="AX219" s="299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299"/>
    </row>
    <row r="220" spans="1:86" ht="18" customHeight="1" x14ac:dyDescent="0.25">
      <c r="A220" s="206"/>
      <c r="B220" s="290"/>
      <c r="C220" s="300" t="s">
        <v>155</v>
      </c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  <c r="AH220" s="301"/>
      <c r="AI220" s="301"/>
      <c r="AJ220" s="301"/>
      <c r="AK220" s="301"/>
      <c r="AL220" s="301"/>
      <c r="AM220" s="301"/>
      <c r="AN220" s="301"/>
      <c r="AO220" s="301"/>
      <c r="AP220" s="301"/>
      <c r="AQ220" s="301"/>
      <c r="AR220" s="301"/>
      <c r="AS220" s="301"/>
      <c r="AT220" s="301"/>
      <c r="AU220" s="301"/>
      <c r="AV220" s="301"/>
      <c r="AW220" s="301"/>
      <c r="AX220" s="301"/>
      <c r="AY220" s="301"/>
      <c r="AZ220" s="301"/>
      <c r="BA220" s="301"/>
      <c r="BB220" s="301"/>
      <c r="BC220" s="301"/>
      <c r="BD220" s="301"/>
      <c r="BE220" s="301"/>
      <c r="BF220" s="301"/>
      <c r="BG220" s="301"/>
      <c r="BH220" s="301"/>
      <c r="BI220" s="301"/>
      <c r="BJ220" s="301"/>
      <c r="BK220" s="301"/>
      <c r="BL220" s="301"/>
      <c r="BM220" s="301"/>
      <c r="BN220" s="301"/>
      <c r="BO220" s="301"/>
      <c r="BP220" s="301"/>
      <c r="BQ220" s="301"/>
      <c r="BR220" s="301"/>
      <c r="BS220" s="301"/>
      <c r="BT220" s="301"/>
      <c r="BU220" s="301"/>
      <c r="BV220" s="302"/>
      <c r="BW220" s="300"/>
      <c r="BX220" s="301"/>
      <c r="BY220" s="301"/>
      <c r="BZ220" s="301"/>
      <c r="CA220" s="301"/>
      <c r="CB220" s="301"/>
      <c r="CC220" s="301"/>
      <c r="CD220" s="301"/>
      <c r="CE220" s="301"/>
      <c r="CF220" s="301"/>
      <c r="CG220" s="301"/>
      <c r="CH220" s="301"/>
    </row>
    <row r="221" spans="1:86" ht="18.75" customHeight="1" x14ac:dyDescent="0.3">
      <c r="A221" s="218"/>
      <c r="B221" s="291"/>
      <c r="C221" s="284" t="s">
        <v>139</v>
      </c>
      <c r="D221" s="285"/>
      <c r="E221" s="285"/>
      <c r="F221" s="286"/>
      <c r="G221" s="280" t="s">
        <v>123</v>
      </c>
      <c r="H221" s="287" t="s">
        <v>139</v>
      </c>
      <c r="I221" s="288"/>
      <c r="J221" s="288"/>
      <c r="K221" s="289"/>
      <c r="L221" s="280" t="s">
        <v>123</v>
      </c>
      <c r="M221" s="287" t="s">
        <v>139</v>
      </c>
      <c r="N221" s="288"/>
      <c r="O221" s="288"/>
      <c r="P221" s="289"/>
      <c r="Q221" s="280" t="s">
        <v>123</v>
      </c>
      <c r="R221" s="284" t="s">
        <v>139</v>
      </c>
      <c r="S221" s="285"/>
      <c r="T221" s="285"/>
      <c r="U221" s="285"/>
      <c r="V221" s="286"/>
      <c r="W221" s="280" t="s">
        <v>123</v>
      </c>
      <c r="X221" s="284" t="s">
        <v>139</v>
      </c>
      <c r="Y221" s="285"/>
      <c r="Z221" s="285"/>
      <c r="AA221" s="286"/>
      <c r="AB221" s="280" t="s">
        <v>123</v>
      </c>
      <c r="AC221" s="287" t="s">
        <v>139</v>
      </c>
      <c r="AD221" s="288"/>
      <c r="AE221" s="288"/>
      <c r="AF221" s="289"/>
      <c r="AG221" s="280" t="s">
        <v>123</v>
      </c>
      <c r="AH221" s="287" t="s">
        <v>139</v>
      </c>
      <c r="AI221" s="288"/>
      <c r="AJ221" s="288"/>
      <c r="AK221" s="288"/>
      <c r="AL221" s="289"/>
      <c r="AM221" s="280" t="s">
        <v>123</v>
      </c>
      <c r="AN221" s="287" t="s">
        <v>139</v>
      </c>
      <c r="AO221" s="288"/>
      <c r="AP221" s="288"/>
      <c r="AQ221" s="289"/>
      <c r="AR221" s="280" t="s">
        <v>123</v>
      </c>
      <c r="AS221" s="287" t="s">
        <v>139</v>
      </c>
      <c r="AT221" s="288"/>
      <c r="AU221" s="288"/>
      <c r="AV221" s="288"/>
      <c r="AW221" s="253"/>
      <c r="AX221" s="280" t="s">
        <v>123</v>
      </c>
      <c r="AY221" s="287" t="s">
        <v>139</v>
      </c>
      <c r="AZ221" s="288"/>
      <c r="BA221" s="288"/>
      <c r="BB221" s="289"/>
      <c r="BC221" s="280" t="s">
        <v>123</v>
      </c>
      <c r="BD221" s="278" t="s">
        <v>139</v>
      </c>
      <c r="BE221" s="279"/>
      <c r="BF221" s="279"/>
      <c r="BG221" s="279"/>
      <c r="BH221" s="280" t="s">
        <v>123</v>
      </c>
      <c r="BI221" s="278" t="s">
        <v>139</v>
      </c>
      <c r="BJ221" s="279"/>
      <c r="BK221" s="279"/>
      <c r="BL221" s="279"/>
      <c r="BM221" s="279"/>
      <c r="BN221" s="280" t="s">
        <v>123</v>
      </c>
      <c r="BO221" s="278" t="s">
        <v>316</v>
      </c>
      <c r="BP221" s="279"/>
      <c r="BQ221" s="279"/>
      <c r="BR221" s="279"/>
      <c r="BS221" s="280" t="s">
        <v>123</v>
      </c>
      <c r="BT221" s="278" t="s">
        <v>316</v>
      </c>
      <c r="BU221" s="279"/>
      <c r="BV221" s="279"/>
      <c r="BW221" s="279"/>
      <c r="BX221" s="280" t="s">
        <v>123</v>
      </c>
      <c r="BY221" s="278" t="s">
        <v>316</v>
      </c>
      <c r="BZ221" s="279"/>
      <c r="CA221" s="279"/>
      <c r="CB221" s="280" t="s">
        <v>123</v>
      </c>
      <c r="CC221" s="278" t="s">
        <v>316</v>
      </c>
      <c r="CD221" s="279"/>
      <c r="CE221" s="279"/>
      <c r="CF221" s="279"/>
      <c r="CG221" s="279"/>
      <c r="CH221" s="280" t="s">
        <v>123</v>
      </c>
    </row>
    <row r="222" spans="1:86" ht="18.75" customHeight="1" x14ac:dyDescent="0.25">
      <c r="A222" s="208"/>
      <c r="B222" s="292"/>
      <c r="C222" s="144" t="s">
        <v>156</v>
      </c>
      <c r="D222" s="144" t="s">
        <v>156</v>
      </c>
      <c r="E222" s="144" t="s">
        <v>156</v>
      </c>
      <c r="F222" s="144" t="s">
        <v>156</v>
      </c>
      <c r="G222" s="281"/>
      <c r="H222" s="144" t="s">
        <v>156</v>
      </c>
      <c r="I222" s="144" t="s">
        <v>156</v>
      </c>
      <c r="J222" s="144" t="s">
        <v>156</v>
      </c>
      <c r="K222" s="144" t="s">
        <v>156</v>
      </c>
      <c r="L222" s="281"/>
      <c r="M222" s="144" t="s">
        <v>156</v>
      </c>
      <c r="N222" s="144" t="s">
        <v>156</v>
      </c>
      <c r="O222" s="144" t="s">
        <v>156</v>
      </c>
      <c r="P222" s="144" t="s">
        <v>156</v>
      </c>
      <c r="Q222" s="281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1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1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1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1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1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1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1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1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1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1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1"/>
      <c r="BY222" s="138" t="s">
        <v>326</v>
      </c>
      <c r="BZ222" s="138" t="s">
        <v>146</v>
      </c>
      <c r="CA222" s="138" t="s">
        <v>327</v>
      </c>
      <c r="CB222" s="281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1"/>
    </row>
    <row r="223" spans="1:86" ht="18" customHeight="1" x14ac:dyDescent="0.25">
      <c r="A223" s="282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80">AVERAGE(X223:AA223)</f>
        <v>#DIV/0!</v>
      </c>
      <c r="AC223" s="144"/>
      <c r="AD223" s="144"/>
      <c r="AE223" s="144"/>
      <c r="AF223" s="144"/>
      <c r="AG223" s="238" t="e">
        <f t="shared" ref="AG223:AG256" si="81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82">AVERAGE(AH223:AL223)</f>
        <v>#DIV/0!</v>
      </c>
      <c r="AN223" s="144"/>
      <c r="AO223" s="144"/>
      <c r="AP223" s="144"/>
      <c r="AQ223" s="144"/>
      <c r="AR223" s="238" t="e">
        <f t="shared" ref="AR223:AR256" si="83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84">AVERAGE(AS223:AV223)</f>
        <v>#DIV/0!</v>
      </c>
      <c r="AY223" s="144"/>
      <c r="AZ223" s="144"/>
      <c r="BA223" s="144"/>
      <c r="BB223" s="144"/>
      <c r="BC223" s="238" t="e">
        <f t="shared" ref="BC223:BC256" si="85">AVERAGE(AY223:BB223)</f>
        <v>#DIV/0!</v>
      </c>
      <c r="BD223" s="144"/>
      <c r="BE223" s="144"/>
      <c r="BF223" s="144"/>
      <c r="BG223" s="144"/>
      <c r="BH223" s="238" t="e">
        <f t="shared" ref="BH223:BH256" si="86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87">AVERAGE(BI223:BM223)</f>
        <v>#DIV/0!</v>
      </c>
      <c r="BO223" s="144"/>
      <c r="BP223" s="144"/>
      <c r="BQ223" s="144"/>
      <c r="BR223" s="144"/>
      <c r="BS223" s="238" t="e">
        <f t="shared" ref="BS223:BS256" si="88">AVERAGE(BO223:BR223)</f>
        <v>#DIV/0!</v>
      </c>
      <c r="BT223" s="144"/>
      <c r="BU223" s="144"/>
      <c r="BV223" s="144"/>
      <c r="BW223" s="144"/>
      <c r="BX223" s="238" t="e">
        <f t="shared" ref="BX223:BX256" si="89">AVERAGE(BT223:BW223)</f>
        <v>#DIV/0!</v>
      </c>
      <c r="BY223" s="144"/>
      <c r="BZ223" s="144"/>
      <c r="CA223" s="144"/>
      <c r="CB223" s="238" t="e">
        <f t="shared" ref="CB223:CB256" si="90">AVERAGE(BY223:CA223)</f>
        <v>#DIV/0!</v>
      </c>
      <c r="CC223" s="144"/>
      <c r="CD223" s="144"/>
      <c r="CE223" s="144"/>
      <c r="CF223" s="144"/>
      <c r="CG223" s="144"/>
      <c r="CH223" s="238" t="e">
        <f t="shared" ref="CH223:CH256" si="91">AVERAGE(CC223:CG223)</f>
        <v>#DIV/0!</v>
      </c>
    </row>
    <row r="224" spans="1:86" ht="18" customHeight="1" x14ac:dyDescent="0.25">
      <c r="A224" s="283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80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81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82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83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84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85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86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87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88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89"/>
        <v>6.1</v>
      </c>
      <c r="BY224" s="148">
        <v>6.2</v>
      </c>
      <c r="BZ224" s="148">
        <v>6.2</v>
      </c>
      <c r="CA224" s="148">
        <v>6.2</v>
      </c>
      <c r="CB224" s="169">
        <f t="shared" si="90"/>
        <v>6.2</v>
      </c>
      <c r="CC224" s="148">
        <v>6.2</v>
      </c>
      <c r="CD224" s="148">
        <v>5.8</v>
      </c>
      <c r="CE224" s="148"/>
      <c r="CF224" s="148"/>
      <c r="CG224" s="148"/>
      <c r="CH224" s="169">
        <f t="shared" si="91"/>
        <v>6</v>
      </c>
    </row>
    <row r="225" spans="1:86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80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81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82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83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84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85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86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87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88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89"/>
        <v>6.15</v>
      </c>
      <c r="BY225" s="148">
        <v>6.4</v>
      </c>
      <c r="BZ225" s="148">
        <v>6.4</v>
      </c>
      <c r="CA225" s="148">
        <v>6.4</v>
      </c>
      <c r="CB225" s="169">
        <f t="shared" si="90"/>
        <v>6.4000000000000012</v>
      </c>
      <c r="CC225" s="148">
        <v>6.4</v>
      </c>
      <c r="CD225" s="148">
        <v>7.6</v>
      </c>
      <c r="CE225" s="148"/>
      <c r="CF225" s="148"/>
      <c r="CG225" s="148"/>
      <c r="CH225" s="169">
        <f t="shared" si="91"/>
        <v>7</v>
      </c>
    </row>
    <row r="226" spans="1:86" ht="18" customHeight="1" x14ac:dyDescent="0.25">
      <c r="A226" s="282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80"/>
        <v>#DIV/0!</v>
      </c>
      <c r="AC226" s="135"/>
      <c r="AD226" s="135"/>
      <c r="AE226" s="135"/>
      <c r="AF226" s="135"/>
      <c r="AG226" s="238" t="e">
        <f t="shared" si="81"/>
        <v>#DIV/0!</v>
      </c>
      <c r="AH226" s="135"/>
      <c r="AI226" s="135"/>
      <c r="AJ226" s="135"/>
      <c r="AK226" s="135"/>
      <c r="AL226" s="135"/>
      <c r="AM226" s="238" t="e">
        <f t="shared" si="82"/>
        <v>#DIV/0!</v>
      </c>
      <c r="AN226" s="135"/>
      <c r="AO226" s="135"/>
      <c r="AP226" s="135"/>
      <c r="AQ226" s="135"/>
      <c r="AR226" s="238" t="e">
        <f t="shared" si="83"/>
        <v>#DIV/0!</v>
      </c>
      <c r="AS226" s="135"/>
      <c r="AT226" s="135"/>
      <c r="AU226" s="135"/>
      <c r="AV226" s="135"/>
      <c r="AW226" s="135"/>
      <c r="AX226" s="238" t="e">
        <f t="shared" si="84"/>
        <v>#DIV/0!</v>
      </c>
      <c r="AY226" s="135"/>
      <c r="AZ226" s="135"/>
      <c r="BA226" s="135"/>
      <c r="BB226" s="135"/>
      <c r="BC226" s="238" t="e">
        <f t="shared" si="85"/>
        <v>#DIV/0!</v>
      </c>
      <c r="BD226" s="135"/>
      <c r="BE226" s="135"/>
      <c r="BF226" s="135"/>
      <c r="BG226" s="135"/>
      <c r="BH226" s="238" t="e">
        <f t="shared" si="86"/>
        <v>#DIV/0!</v>
      </c>
      <c r="BI226" s="135"/>
      <c r="BJ226" s="135"/>
      <c r="BK226" s="135"/>
      <c r="BL226" s="135"/>
      <c r="BM226" s="135"/>
      <c r="BN226" s="238" t="e">
        <f t="shared" si="87"/>
        <v>#DIV/0!</v>
      </c>
      <c r="BO226" s="135"/>
      <c r="BP226" s="135"/>
      <c r="BQ226" s="135"/>
      <c r="BR226" s="135"/>
      <c r="BS226" s="238" t="e">
        <f t="shared" si="88"/>
        <v>#DIV/0!</v>
      </c>
      <c r="BT226" s="135"/>
      <c r="BU226" s="135"/>
      <c r="BV226" s="135"/>
      <c r="BW226" s="135"/>
      <c r="BX226" s="238" t="e">
        <f t="shared" si="89"/>
        <v>#DIV/0!</v>
      </c>
      <c r="BY226" s="135"/>
      <c r="BZ226" s="135"/>
      <c r="CA226" s="135"/>
      <c r="CB226" s="238" t="e">
        <f t="shared" si="90"/>
        <v>#DIV/0!</v>
      </c>
      <c r="CC226" s="135"/>
      <c r="CD226" s="135"/>
      <c r="CE226" s="135"/>
      <c r="CF226" s="135"/>
      <c r="CG226" s="135"/>
      <c r="CH226" s="238" t="e">
        <f t="shared" si="91"/>
        <v>#DIV/0!</v>
      </c>
    </row>
    <row r="227" spans="1:86" ht="18" customHeight="1" x14ac:dyDescent="0.25">
      <c r="A227" s="283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80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81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82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83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84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85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86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87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88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89"/>
        <v>3</v>
      </c>
      <c r="BY227" s="148">
        <v>2.8</v>
      </c>
      <c r="BZ227" s="148">
        <v>2.8</v>
      </c>
      <c r="CA227" s="148">
        <v>2.8</v>
      </c>
      <c r="CB227" s="169">
        <f t="shared" si="90"/>
        <v>2.7999999999999994</v>
      </c>
      <c r="CC227" s="148">
        <v>2.8</v>
      </c>
      <c r="CD227" s="148">
        <v>3.04</v>
      </c>
      <c r="CE227" s="148"/>
      <c r="CF227" s="148"/>
      <c r="CG227" s="148"/>
      <c r="CH227" s="169">
        <f t="shared" si="91"/>
        <v>2.92</v>
      </c>
    </row>
    <row r="228" spans="1:86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80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81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82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83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84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85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86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87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88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89"/>
        <v>4.05</v>
      </c>
      <c r="BY228" s="148">
        <v>4</v>
      </c>
      <c r="BZ228" s="148">
        <v>4</v>
      </c>
      <c r="CA228" s="148">
        <v>4</v>
      </c>
      <c r="CB228" s="169">
        <f t="shared" si="90"/>
        <v>4</v>
      </c>
      <c r="CC228" s="148">
        <v>4</v>
      </c>
      <c r="CD228" s="148">
        <v>4.8</v>
      </c>
      <c r="CE228" s="148"/>
      <c r="CF228" s="148"/>
      <c r="CG228" s="148"/>
      <c r="CH228" s="169">
        <f t="shared" si="91"/>
        <v>4.4000000000000004</v>
      </c>
    </row>
    <row r="229" spans="1:86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80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81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82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83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84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85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86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87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88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89"/>
        <v>21.849999999999998</v>
      </c>
      <c r="BY229" s="148">
        <v>23.8</v>
      </c>
      <c r="BZ229" s="148">
        <v>23.8</v>
      </c>
      <c r="CA229" s="148">
        <v>23.8</v>
      </c>
      <c r="CB229" s="169">
        <f t="shared" si="90"/>
        <v>23.8</v>
      </c>
      <c r="CC229" s="148">
        <v>23.8</v>
      </c>
      <c r="CD229" s="148">
        <v>14.6</v>
      </c>
      <c r="CE229" s="148"/>
      <c r="CF229" s="148"/>
      <c r="CG229" s="148"/>
      <c r="CH229" s="169">
        <f t="shared" si="91"/>
        <v>19.2</v>
      </c>
    </row>
    <row r="230" spans="1:86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80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81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82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83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84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85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86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87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88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89"/>
        <v>19.3</v>
      </c>
      <c r="BY230" s="148">
        <v>20.8</v>
      </c>
      <c r="BZ230" s="148">
        <v>20.8</v>
      </c>
      <c r="CA230" s="148">
        <v>20.8</v>
      </c>
      <c r="CB230" s="169">
        <f t="shared" si="90"/>
        <v>20.8</v>
      </c>
      <c r="CC230" s="148">
        <v>20.8</v>
      </c>
      <c r="CD230" s="148">
        <v>15</v>
      </c>
      <c r="CE230" s="148"/>
      <c r="CF230" s="148"/>
      <c r="CG230" s="148"/>
      <c r="CH230" s="169">
        <f t="shared" si="91"/>
        <v>17.899999999999999</v>
      </c>
    </row>
    <row r="231" spans="1:86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80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81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82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83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84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85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86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87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88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89"/>
        <v>14.55</v>
      </c>
      <c r="BY231" s="148">
        <v>16</v>
      </c>
      <c r="BZ231" s="148">
        <v>16</v>
      </c>
      <c r="CA231" s="148">
        <v>16</v>
      </c>
      <c r="CB231" s="169">
        <f t="shared" si="90"/>
        <v>16</v>
      </c>
      <c r="CC231" s="148">
        <v>16</v>
      </c>
      <c r="CD231" s="148">
        <v>15.8</v>
      </c>
      <c r="CE231" s="148"/>
      <c r="CF231" s="148"/>
      <c r="CG231" s="148"/>
      <c r="CH231" s="169">
        <f t="shared" si="91"/>
        <v>15.9</v>
      </c>
    </row>
    <row r="232" spans="1:86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80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81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82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83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84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85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86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87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88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89"/>
        <v>12.700000000000001</v>
      </c>
      <c r="BY232" s="148">
        <v>13.6</v>
      </c>
      <c r="BZ232" s="148">
        <v>13.6</v>
      </c>
      <c r="CA232" s="148">
        <v>13.6</v>
      </c>
      <c r="CB232" s="169">
        <f t="shared" si="90"/>
        <v>13.6</v>
      </c>
      <c r="CC232" s="148">
        <v>13.6</v>
      </c>
      <c r="CD232" s="148">
        <v>13.6</v>
      </c>
      <c r="CE232" s="148"/>
      <c r="CF232" s="148"/>
      <c r="CG232" s="148"/>
      <c r="CH232" s="169">
        <f t="shared" si="91"/>
        <v>13.6</v>
      </c>
    </row>
    <row r="233" spans="1:86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80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81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82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83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84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85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86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87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88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89"/>
        <v>16.03</v>
      </c>
      <c r="BY233" s="148">
        <v>15.5</v>
      </c>
      <c r="BZ233" s="148">
        <v>15.5</v>
      </c>
      <c r="CA233" s="148">
        <v>15.5</v>
      </c>
      <c r="CB233" s="169">
        <f t="shared" si="90"/>
        <v>15.5</v>
      </c>
      <c r="CC233" s="148">
        <v>15.5</v>
      </c>
      <c r="CD233" s="148">
        <v>18</v>
      </c>
      <c r="CE233" s="148"/>
      <c r="CF233" s="148"/>
      <c r="CG233" s="148"/>
      <c r="CH233" s="169">
        <f t="shared" si="91"/>
        <v>16.75</v>
      </c>
    </row>
    <row r="234" spans="1:86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80"/>
        <v>#DIV/0!</v>
      </c>
      <c r="AC234" s="135"/>
      <c r="AD234" s="135"/>
      <c r="AE234" s="135"/>
      <c r="AF234" s="135"/>
      <c r="AG234" s="238" t="e">
        <f t="shared" si="81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82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83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84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85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86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87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88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89"/>
        <v>16.04</v>
      </c>
      <c r="BY234" s="148">
        <v>16.8</v>
      </c>
      <c r="BZ234" s="148">
        <v>16.8</v>
      </c>
      <c r="CA234" s="148">
        <v>16.8</v>
      </c>
      <c r="CB234" s="169">
        <f t="shared" si="90"/>
        <v>16.8</v>
      </c>
      <c r="CC234" s="148">
        <v>16.8</v>
      </c>
      <c r="CD234" s="148">
        <v>16.8</v>
      </c>
      <c r="CE234" s="148"/>
      <c r="CF234" s="148"/>
      <c r="CG234" s="148"/>
      <c r="CH234" s="169">
        <f t="shared" si="91"/>
        <v>16.8</v>
      </c>
    </row>
    <row r="235" spans="1:86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80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81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82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83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84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85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86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87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88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89"/>
        <v>93.2</v>
      </c>
      <c r="BY235" s="148">
        <v>94.2</v>
      </c>
      <c r="BZ235" s="148">
        <v>94.2</v>
      </c>
      <c r="CA235" s="148">
        <v>94.2</v>
      </c>
      <c r="CB235" s="169">
        <f t="shared" si="90"/>
        <v>94.2</v>
      </c>
      <c r="CC235" s="148">
        <v>94.2</v>
      </c>
      <c r="CD235" s="148">
        <v>92</v>
      </c>
      <c r="CE235" s="148"/>
      <c r="CF235" s="148"/>
      <c r="CG235" s="148"/>
      <c r="CH235" s="169">
        <f t="shared" si="91"/>
        <v>93.1</v>
      </c>
    </row>
    <row r="236" spans="1:86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80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81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82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83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84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85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86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87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88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89"/>
        <v>98</v>
      </c>
      <c r="BY236" s="148">
        <v>98</v>
      </c>
      <c r="BZ236" s="148">
        <v>98</v>
      </c>
      <c r="CA236" s="148">
        <v>98</v>
      </c>
      <c r="CB236" s="169">
        <f t="shared" si="90"/>
        <v>98</v>
      </c>
      <c r="CC236" s="148">
        <v>98</v>
      </c>
      <c r="CD236" s="148">
        <v>95</v>
      </c>
      <c r="CE236" s="148"/>
      <c r="CF236" s="148"/>
      <c r="CG236" s="148"/>
      <c r="CH236" s="169">
        <f t="shared" si="91"/>
        <v>96.5</v>
      </c>
    </row>
    <row r="237" spans="1:86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80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81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82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83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84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85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86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87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88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89"/>
        <v>7</v>
      </c>
      <c r="BY237" s="148">
        <v>7</v>
      </c>
      <c r="BZ237" s="148">
        <v>7</v>
      </c>
      <c r="CA237" s="148">
        <v>7</v>
      </c>
      <c r="CB237" s="169">
        <f t="shared" si="90"/>
        <v>7</v>
      </c>
      <c r="CC237" s="148">
        <v>7</v>
      </c>
      <c r="CD237" s="148">
        <v>7</v>
      </c>
      <c r="CE237" s="148"/>
      <c r="CF237" s="148"/>
      <c r="CG237" s="148"/>
      <c r="CH237" s="169">
        <f t="shared" si="91"/>
        <v>7</v>
      </c>
    </row>
    <row r="238" spans="1:86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80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81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82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83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84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85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86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87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88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89"/>
        <v>13.05</v>
      </c>
      <c r="BY238" s="148">
        <v>13.2</v>
      </c>
      <c r="BZ238" s="148">
        <v>13.2</v>
      </c>
      <c r="CA238" s="148">
        <v>13.2</v>
      </c>
      <c r="CB238" s="169">
        <f t="shared" si="90"/>
        <v>13.199999999999998</v>
      </c>
      <c r="CC238" s="148">
        <v>13.2</v>
      </c>
      <c r="CD238" s="148">
        <v>13.2</v>
      </c>
      <c r="CE238" s="148"/>
      <c r="CF238" s="148"/>
      <c r="CG238" s="148"/>
      <c r="CH238" s="169">
        <f t="shared" si="91"/>
        <v>13.2</v>
      </c>
    </row>
    <row r="239" spans="1:86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80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81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82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83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84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85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86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87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88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89"/>
        <v>11</v>
      </c>
      <c r="BY239" s="148">
        <v>11</v>
      </c>
      <c r="BZ239" s="148">
        <v>11</v>
      </c>
      <c r="CA239" s="148">
        <v>11</v>
      </c>
      <c r="CB239" s="169">
        <f t="shared" si="90"/>
        <v>11</v>
      </c>
      <c r="CC239" s="148">
        <v>11</v>
      </c>
      <c r="CD239" s="148">
        <v>11</v>
      </c>
      <c r="CE239" s="148"/>
      <c r="CF239" s="148"/>
      <c r="CG239" s="148"/>
      <c r="CH239" s="169">
        <f t="shared" si="91"/>
        <v>11</v>
      </c>
    </row>
    <row r="240" spans="1:86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80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81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82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83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84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85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86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87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88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89"/>
        <v>82.5</v>
      </c>
      <c r="BY240" s="148">
        <v>84</v>
      </c>
      <c r="BZ240" s="148">
        <v>84</v>
      </c>
      <c r="CA240" s="148">
        <v>84</v>
      </c>
      <c r="CB240" s="169">
        <f t="shared" si="90"/>
        <v>84</v>
      </c>
      <c r="CC240" s="148">
        <v>84</v>
      </c>
      <c r="CD240" s="148">
        <v>84</v>
      </c>
      <c r="CE240" s="148"/>
      <c r="CF240" s="148"/>
      <c r="CG240" s="148"/>
      <c r="CH240" s="169">
        <f t="shared" si="91"/>
        <v>84</v>
      </c>
    </row>
    <row r="241" spans="1:86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80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81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82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83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84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85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86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87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88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89"/>
        <v>116.5</v>
      </c>
      <c r="BY241" s="148">
        <v>118</v>
      </c>
      <c r="BZ241" s="148">
        <v>118</v>
      </c>
      <c r="CA241" s="148">
        <v>118</v>
      </c>
      <c r="CB241" s="169">
        <f t="shared" si="90"/>
        <v>118</v>
      </c>
      <c r="CC241" s="148">
        <v>118</v>
      </c>
      <c r="CD241" s="148">
        <v>118</v>
      </c>
      <c r="CE241" s="148"/>
      <c r="CF241" s="148"/>
      <c r="CG241" s="148"/>
      <c r="CH241" s="169">
        <f t="shared" si="91"/>
        <v>118</v>
      </c>
    </row>
    <row r="242" spans="1:86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80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81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82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83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84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85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86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87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88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89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69">
        <f t="shared" si="90"/>
        <v>4.9800000000000004</v>
      </c>
      <c r="CC242" s="148">
        <v>4.9800000000000004</v>
      </c>
      <c r="CD242" s="148">
        <v>4.9800000000000004</v>
      </c>
      <c r="CE242" s="148"/>
      <c r="CF242" s="148"/>
      <c r="CG242" s="148"/>
      <c r="CH242" s="169">
        <f t="shared" si="91"/>
        <v>4.9800000000000004</v>
      </c>
    </row>
    <row r="243" spans="1:86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80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81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82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83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84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85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86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87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88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89"/>
        <v>4.22</v>
      </c>
      <c r="BY243" s="148">
        <v>4.18</v>
      </c>
      <c r="BZ243" s="148">
        <v>4.18</v>
      </c>
      <c r="CA243" s="148">
        <v>4.18</v>
      </c>
      <c r="CB243" s="169">
        <f t="shared" si="90"/>
        <v>4.18</v>
      </c>
      <c r="CC243" s="148">
        <v>4.18</v>
      </c>
      <c r="CD243" s="148">
        <v>4.18</v>
      </c>
      <c r="CE243" s="148"/>
      <c r="CF243" s="148"/>
      <c r="CG243" s="148"/>
      <c r="CH243" s="169">
        <f t="shared" si="91"/>
        <v>4.18</v>
      </c>
    </row>
    <row r="244" spans="1:86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80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81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82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83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84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85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86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87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88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89"/>
        <v>3.49</v>
      </c>
      <c r="BY244" s="148">
        <v>3.62</v>
      </c>
      <c r="BZ244" s="148">
        <v>3.62</v>
      </c>
      <c r="CA244" s="148">
        <v>3.62</v>
      </c>
      <c r="CB244" s="169">
        <f t="shared" si="90"/>
        <v>3.6199999999999997</v>
      </c>
      <c r="CC244" s="148">
        <v>3.62</v>
      </c>
      <c r="CD244" s="148">
        <v>3.62</v>
      </c>
      <c r="CE244" s="148"/>
      <c r="CF244" s="148"/>
      <c r="CG244" s="148"/>
      <c r="CH244" s="169">
        <f t="shared" si="91"/>
        <v>3.62</v>
      </c>
    </row>
    <row r="245" spans="1:86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80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81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82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83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84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85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86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87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88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89"/>
        <v>15.2</v>
      </c>
      <c r="BY245" s="148">
        <v>21.4</v>
      </c>
      <c r="BZ245" s="148">
        <v>21.4</v>
      </c>
      <c r="CA245" s="148">
        <v>21.4</v>
      </c>
      <c r="CB245" s="169">
        <f t="shared" si="90"/>
        <v>21.399999999999995</v>
      </c>
      <c r="CC245" s="148">
        <v>21.4</v>
      </c>
      <c r="CD245" s="148">
        <v>21.4</v>
      </c>
      <c r="CE245" s="148"/>
      <c r="CF245" s="148"/>
      <c r="CG245" s="148"/>
      <c r="CH245" s="169">
        <f t="shared" si="91"/>
        <v>21.4</v>
      </c>
    </row>
    <row r="246" spans="1:86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80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81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82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83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84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85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86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87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88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89"/>
        <v>21.2</v>
      </c>
      <c r="BY246" s="148">
        <v>21.2</v>
      </c>
      <c r="BZ246" s="148">
        <v>21.2</v>
      </c>
      <c r="CA246" s="148">
        <v>21.2</v>
      </c>
      <c r="CB246" s="169">
        <f t="shared" si="90"/>
        <v>21.2</v>
      </c>
      <c r="CC246" s="148">
        <v>21.2</v>
      </c>
      <c r="CD246" s="148">
        <v>21.2</v>
      </c>
      <c r="CE246" s="148"/>
      <c r="CF246" s="148"/>
      <c r="CG246" s="148"/>
      <c r="CH246" s="169">
        <f t="shared" si="91"/>
        <v>21.2</v>
      </c>
    </row>
    <row r="247" spans="1:86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80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81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82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83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84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85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86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87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88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89"/>
        <v>18.45</v>
      </c>
      <c r="BY247" s="148">
        <v>18.399999999999999</v>
      </c>
      <c r="BZ247" s="148">
        <v>18.399999999999999</v>
      </c>
      <c r="CA247" s="148">
        <v>18.399999999999999</v>
      </c>
      <c r="CB247" s="169">
        <f t="shared" si="90"/>
        <v>18.399999999999999</v>
      </c>
      <c r="CC247" s="148">
        <v>18.399999999999999</v>
      </c>
      <c r="CD247" s="148">
        <v>19.600000000000001</v>
      </c>
      <c r="CE247" s="148"/>
      <c r="CF247" s="148"/>
      <c r="CG247" s="148"/>
      <c r="CH247" s="169">
        <f t="shared" si="91"/>
        <v>19</v>
      </c>
    </row>
    <row r="248" spans="1:86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80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81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82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83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84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85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86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87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88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89"/>
        <v>8.6</v>
      </c>
      <c r="BY248" s="148">
        <v>8.6</v>
      </c>
      <c r="BZ248" s="148">
        <v>8.6</v>
      </c>
      <c r="CA248" s="148">
        <v>8.6</v>
      </c>
      <c r="CB248" s="169">
        <f t="shared" si="90"/>
        <v>8.6</v>
      </c>
      <c r="CC248" s="148">
        <v>8.6</v>
      </c>
      <c r="CD248" s="148">
        <v>8.6</v>
      </c>
      <c r="CE248" s="148"/>
      <c r="CF248" s="148"/>
      <c r="CG248" s="148"/>
      <c r="CH248" s="169">
        <f t="shared" si="91"/>
        <v>8.6</v>
      </c>
    </row>
    <row r="249" spans="1:86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80"/>
        <v>#DIV/0!</v>
      </c>
      <c r="AC249" s="135"/>
      <c r="AD249" s="135"/>
      <c r="AE249" s="135"/>
      <c r="AF249" s="135"/>
      <c r="AG249" s="238" t="e">
        <f t="shared" si="81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82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83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84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85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86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87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88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89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69">
        <f t="shared" si="90"/>
        <v>8.8000000000000007</v>
      </c>
      <c r="CC249" s="148">
        <v>8.8000000000000007</v>
      </c>
      <c r="CD249" s="148">
        <v>8.8000000000000007</v>
      </c>
      <c r="CE249" s="148"/>
      <c r="CF249" s="148"/>
      <c r="CG249" s="148"/>
      <c r="CH249" s="169">
        <f t="shared" si="91"/>
        <v>8.8000000000000007</v>
      </c>
    </row>
    <row r="250" spans="1:86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80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81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82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83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84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85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86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87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88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89"/>
        <v>54</v>
      </c>
      <c r="BY250" s="148">
        <v>54</v>
      </c>
      <c r="BZ250" s="148">
        <v>54</v>
      </c>
      <c r="CA250" s="148">
        <v>54</v>
      </c>
      <c r="CB250" s="169">
        <f t="shared" si="90"/>
        <v>54</v>
      </c>
      <c r="CC250" s="148">
        <v>54</v>
      </c>
      <c r="CD250" s="148">
        <v>54</v>
      </c>
      <c r="CE250" s="148"/>
      <c r="CF250" s="148"/>
      <c r="CG250" s="148"/>
      <c r="CH250" s="169">
        <f t="shared" si="91"/>
        <v>54</v>
      </c>
    </row>
    <row r="251" spans="1:86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80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81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82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83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84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85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86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87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88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89"/>
        <v>7</v>
      </c>
      <c r="BY251" s="148">
        <v>7</v>
      </c>
      <c r="BZ251" s="148">
        <v>7</v>
      </c>
      <c r="CA251" s="148">
        <v>7</v>
      </c>
      <c r="CB251" s="169">
        <f t="shared" si="90"/>
        <v>7</v>
      </c>
      <c r="CC251" s="148">
        <v>7</v>
      </c>
      <c r="CD251" s="148">
        <v>6.7</v>
      </c>
      <c r="CE251" s="148"/>
      <c r="CF251" s="148"/>
      <c r="CG251" s="148"/>
      <c r="CH251" s="169">
        <f t="shared" si="91"/>
        <v>6.85</v>
      </c>
    </row>
    <row r="252" spans="1:86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80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81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82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83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84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85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86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87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88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89"/>
        <v>11.6</v>
      </c>
      <c r="BY252" s="148">
        <v>11.6</v>
      </c>
      <c r="BZ252" s="148">
        <v>11.6</v>
      </c>
      <c r="CA252" s="148">
        <v>11.6</v>
      </c>
      <c r="CB252" s="169">
        <f t="shared" si="90"/>
        <v>11.6</v>
      </c>
      <c r="CC252" s="148">
        <v>11.6</v>
      </c>
      <c r="CD252" s="148">
        <v>11.6</v>
      </c>
      <c r="CE252" s="148"/>
      <c r="CF252" s="148"/>
      <c r="CG252" s="148"/>
      <c r="CH252" s="169">
        <f t="shared" si="91"/>
        <v>11.6</v>
      </c>
    </row>
    <row r="253" spans="1:86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80"/>
        <v>#DIV/0!</v>
      </c>
      <c r="AC253" s="135"/>
      <c r="AD253" s="135"/>
      <c r="AE253" s="135"/>
      <c r="AF253" s="135"/>
      <c r="AG253" s="238" t="e">
        <f t="shared" si="81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82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83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84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85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86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87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88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89"/>
        <v>10.6</v>
      </c>
      <c r="BY253" s="148">
        <v>10.6</v>
      </c>
      <c r="BZ253" s="148">
        <v>10.6</v>
      </c>
      <c r="CA253" s="148">
        <v>10.6</v>
      </c>
      <c r="CB253" s="169">
        <f t="shared" si="90"/>
        <v>10.6</v>
      </c>
      <c r="CC253" s="148">
        <v>10.6</v>
      </c>
      <c r="CD253" s="148">
        <v>10.6</v>
      </c>
      <c r="CE253" s="148"/>
      <c r="CF253" s="148"/>
      <c r="CG253" s="148"/>
      <c r="CH253" s="169">
        <f t="shared" si="91"/>
        <v>10.6</v>
      </c>
    </row>
    <row r="254" spans="1:86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80"/>
        <v>#DIV/0!</v>
      </c>
      <c r="AC254" s="146"/>
      <c r="AD254" s="146"/>
      <c r="AE254" s="135"/>
      <c r="AF254" s="135"/>
      <c r="AG254" s="238" t="e">
        <f t="shared" si="81"/>
        <v>#DIV/0!</v>
      </c>
      <c r="AH254" s="146"/>
      <c r="AI254" s="146"/>
      <c r="AJ254" s="146"/>
      <c r="AK254" s="135"/>
      <c r="AL254" s="135"/>
      <c r="AM254" s="238" t="e">
        <f t="shared" si="82"/>
        <v>#DIV/0!</v>
      </c>
      <c r="AN254" s="146"/>
      <c r="AO254" s="146"/>
      <c r="AP254" s="146"/>
      <c r="AQ254" s="135"/>
      <c r="AR254" s="238" t="e">
        <f t="shared" si="83"/>
        <v>#DIV/0!</v>
      </c>
      <c r="AS254" s="146"/>
      <c r="AT254" s="146"/>
      <c r="AU254" s="146"/>
      <c r="AV254" s="135"/>
      <c r="AW254" s="135"/>
      <c r="AX254" s="238" t="e">
        <f t="shared" si="84"/>
        <v>#DIV/0!</v>
      </c>
      <c r="AY254" s="146"/>
      <c r="AZ254" s="146"/>
      <c r="BA254" s="146"/>
      <c r="BB254" s="146"/>
      <c r="BC254" s="238" t="e">
        <f t="shared" si="85"/>
        <v>#DIV/0!</v>
      </c>
      <c r="BD254" s="146"/>
      <c r="BE254" s="146"/>
      <c r="BF254" s="146"/>
      <c r="BG254" s="146"/>
      <c r="BH254" s="238" t="e">
        <f t="shared" si="86"/>
        <v>#DIV/0!</v>
      </c>
      <c r="BI254" s="146"/>
      <c r="BJ254" s="146"/>
      <c r="BK254" s="146"/>
      <c r="BL254" s="146"/>
      <c r="BM254" s="146"/>
      <c r="BN254" s="238" t="e">
        <f t="shared" si="87"/>
        <v>#DIV/0!</v>
      </c>
      <c r="BO254" s="271"/>
      <c r="BP254" s="271"/>
      <c r="BQ254" s="271"/>
      <c r="BR254" s="271"/>
      <c r="BS254" s="238" t="e">
        <f t="shared" si="88"/>
        <v>#DIV/0!</v>
      </c>
      <c r="BT254" s="271"/>
      <c r="BU254" s="271"/>
      <c r="BV254" s="271"/>
      <c r="BW254" s="271"/>
      <c r="BX254" s="238" t="e">
        <f t="shared" si="89"/>
        <v>#DIV/0!</v>
      </c>
      <c r="BY254" s="271"/>
      <c r="BZ254" s="271"/>
      <c r="CA254" s="271"/>
      <c r="CB254" s="238" t="e">
        <f t="shared" si="90"/>
        <v>#DIV/0!</v>
      </c>
      <c r="CC254" s="271"/>
      <c r="CD254" s="271"/>
      <c r="CE254" s="271"/>
      <c r="CF254" s="271"/>
      <c r="CG254" s="271"/>
      <c r="CH254" s="238" t="e">
        <f t="shared" si="91"/>
        <v>#DIV/0!</v>
      </c>
    </row>
    <row r="255" spans="1:86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80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81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82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83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84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85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86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87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88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89"/>
        <v>10.885</v>
      </c>
      <c r="BY255" s="270">
        <v>10.89</v>
      </c>
      <c r="BZ255" s="270">
        <v>10.89</v>
      </c>
      <c r="CA255" s="270">
        <v>10.89</v>
      </c>
      <c r="CB255" s="169">
        <f t="shared" si="90"/>
        <v>10.89</v>
      </c>
      <c r="CC255" s="270">
        <v>10.89</v>
      </c>
      <c r="CD255" s="270">
        <v>10.92</v>
      </c>
      <c r="CE255" s="270"/>
      <c r="CF255" s="270"/>
      <c r="CG255" s="270"/>
      <c r="CH255" s="169">
        <f t="shared" si="91"/>
        <v>10.905000000000001</v>
      </c>
    </row>
    <row r="256" spans="1:86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80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81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82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83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84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85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86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87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88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89"/>
        <v>10.967500000000001</v>
      </c>
      <c r="BY256" s="148">
        <v>10.98</v>
      </c>
      <c r="BZ256" s="148">
        <v>10.98</v>
      </c>
      <c r="CA256" s="148">
        <v>10.98</v>
      </c>
      <c r="CB256" s="169">
        <f t="shared" si="90"/>
        <v>10.979999999999999</v>
      </c>
      <c r="CC256" s="148">
        <v>10.98</v>
      </c>
      <c r="CD256" s="148">
        <v>10.98</v>
      </c>
      <c r="CE256" s="148"/>
      <c r="CF256" s="148"/>
      <c r="CG256" s="148"/>
      <c r="CH256" s="169">
        <f t="shared" si="91"/>
        <v>10.98</v>
      </c>
    </row>
    <row r="257" spans="1:86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86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86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86" ht="18" x14ac:dyDescent="0.25">
      <c r="A260" s="299" t="s">
        <v>45</v>
      </c>
      <c r="B260" s="299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  <c r="AM260" s="299"/>
      <c r="AN260" s="299"/>
      <c r="AO260" s="299"/>
      <c r="AP260" s="299"/>
      <c r="AQ260" s="299"/>
      <c r="AR260" s="299"/>
      <c r="AS260" s="299"/>
      <c r="AT260" s="299"/>
      <c r="AU260" s="299"/>
      <c r="AV260" s="299"/>
      <c r="AW260" s="299"/>
      <c r="AX260" s="299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299"/>
    </row>
    <row r="261" spans="1:86" ht="18" customHeight="1" x14ac:dyDescent="0.25">
      <c r="A261" s="206"/>
      <c r="B261" s="290"/>
      <c r="C261" s="300" t="s">
        <v>31</v>
      </c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1"/>
      <c r="AU261" s="301"/>
      <c r="AV261" s="301"/>
      <c r="AW261" s="301"/>
      <c r="AX261" s="301"/>
      <c r="AY261" s="301"/>
      <c r="AZ261" s="301"/>
      <c r="BA261" s="301"/>
      <c r="BB261" s="301"/>
      <c r="BC261" s="301"/>
      <c r="BD261" s="301"/>
      <c r="BE261" s="301"/>
      <c r="BF261" s="301"/>
      <c r="BG261" s="301"/>
      <c r="BH261" s="301"/>
      <c r="BI261" s="301"/>
      <c r="BJ261" s="301"/>
      <c r="BK261" s="301"/>
      <c r="BL261" s="301"/>
      <c r="BM261" s="301"/>
      <c r="BN261" s="301"/>
      <c r="BO261" s="301"/>
      <c r="BP261" s="301"/>
      <c r="BQ261" s="301"/>
      <c r="BR261" s="301"/>
      <c r="BS261" s="301"/>
      <c r="BT261" s="301"/>
      <c r="BU261" s="301"/>
      <c r="BV261" s="302"/>
      <c r="BW261" s="300"/>
      <c r="BX261" s="301"/>
      <c r="BY261" s="301"/>
      <c r="BZ261" s="301"/>
      <c r="CA261" s="301"/>
      <c r="CB261" s="301"/>
      <c r="CC261" s="301"/>
      <c r="CD261" s="301"/>
      <c r="CE261" s="301"/>
      <c r="CF261" s="301"/>
      <c r="CG261" s="301"/>
      <c r="CH261" s="301"/>
    </row>
    <row r="262" spans="1:86" ht="18.75" customHeight="1" x14ac:dyDescent="0.3">
      <c r="A262" s="218"/>
      <c r="B262" s="291"/>
      <c r="C262" s="284" t="s">
        <v>139</v>
      </c>
      <c r="D262" s="285"/>
      <c r="E262" s="285"/>
      <c r="F262" s="286"/>
      <c r="G262" s="280" t="s">
        <v>123</v>
      </c>
      <c r="H262" s="287" t="s">
        <v>139</v>
      </c>
      <c r="I262" s="288"/>
      <c r="J262" s="288"/>
      <c r="K262" s="289"/>
      <c r="L262" s="280" t="s">
        <v>123</v>
      </c>
      <c r="M262" s="287" t="s">
        <v>139</v>
      </c>
      <c r="N262" s="288"/>
      <c r="O262" s="288"/>
      <c r="P262" s="289"/>
      <c r="Q262" s="280" t="s">
        <v>123</v>
      </c>
      <c r="R262" s="284" t="s">
        <v>139</v>
      </c>
      <c r="S262" s="285"/>
      <c r="T262" s="285"/>
      <c r="U262" s="285"/>
      <c r="V262" s="286"/>
      <c r="W262" s="280" t="s">
        <v>123</v>
      </c>
      <c r="X262" s="284" t="s">
        <v>139</v>
      </c>
      <c r="Y262" s="285"/>
      <c r="Z262" s="285"/>
      <c r="AA262" s="286"/>
      <c r="AB262" s="280" t="s">
        <v>123</v>
      </c>
      <c r="AC262" s="287" t="s">
        <v>139</v>
      </c>
      <c r="AD262" s="288"/>
      <c r="AE262" s="288"/>
      <c r="AF262" s="289"/>
      <c r="AG262" s="280" t="s">
        <v>123</v>
      </c>
      <c r="AH262" s="287" t="s">
        <v>139</v>
      </c>
      <c r="AI262" s="288"/>
      <c r="AJ262" s="288"/>
      <c r="AK262" s="288"/>
      <c r="AL262" s="289"/>
      <c r="AM262" s="280" t="s">
        <v>123</v>
      </c>
      <c r="AN262" s="287" t="s">
        <v>139</v>
      </c>
      <c r="AO262" s="288"/>
      <c r="AP262" s="288"/>
      <c r="AQ262" s="289"/>
      <c r="AR262" s="280" t="s">
        <v>123</v>
      </c>
      <c r="AS262" s="287" t="s">
        <v>139</v>
      </c>
      <c r="AT262" s="288"/>
      <c r="AU262" s="288"/>
      <c r="AV262" s="288"/>
      <c r="AW262" s="253"/>
      <c r="AX262" s="280" t="s">
        <v>123</v>
      </c>
      <c r="AY262" s="287" t="s">
        <v>139</v>
      </c>
      <c r="AZ262" s="288"/>
      <c r="BA262" s="288"/>
      <c r="BB262" s="289"/>
      <c r="BC262" s="280" t="s">
        <v>123</v>
      </c>
      <c r="BD262" s="278" t="s">
        <v>139</v>
      </c>
      <c r="BE262" s="279"/>
      <c r="BF262" s="279"/>
      <c r="BG262" s="279"/>
      <c r="BH262" s="280" t="s">
        <v>123</v>
      </c>
      <c r="BI262" s="278" t="s">
        <v>139</v>
      </c>
      <c r="BJ262" s="279"/>
      <c r="BK262" s="279"/>
      <c r="BL262" s="279"/>
      <c r="BM262" s="279"/>
      <c r="BN262" s="280" t="s">
        <v>123</v>
      </c>
      <c r="BO262" s="278" t="s">
        <v>316</v>
      </c>
      <c r="BP262" s="279"/>
      <c r="BQ262" s="279"/>
      <c r="BR262" s="279"/>
      <c r="BS262" s="280" t="s">
        <v>123</v>
      </c>
      <c r="BT262" s="278" t="s">
        <v>316</v>
      </c>
      <c r="BU262" s="279"/>
      <c r="BV262" s="279"/>
      <c r="BW262" s="279"/>
      <c r="BX262" s="280" t="s">
        <v>123</v>
      </c>
      <c r="BY262" s="278" t="s">
        <v>316</v>
      </c>
      <c r="BZ262" s="279"/>
      <c r="CA262" s="279"/>
      <c r="CB262" s="280" t="s">
        <v>123</v>
      </c>
      <c r="CC262" s="278" t="s">
        <v>316</v>
      </c>
      <c r="CD262" s="279"/>
      <c r="CE262" s="279"/>
      <c r="CF262" s="279"/>
      <c r="CG262" s="279"/>
      <c r="CH262" s="280" t="s">
        <v>123</v>
      </c>
    </row>
    <row r="263" spans="1:86" ht="18.75" customHeight="1" x14ac:dyDescent="0.25">
      <c r="A263" s="208"/>
      <c r="B263" s="292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1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1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1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1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1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1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1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1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1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1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1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1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1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1"/>
      <c r="BY263" s="138" t="s">
        <v>326</v>
      </c>
      <c r="BZ263" s="138" t="s">
        <v>146</v>
      </c>
      <c r="CA263" s="138" t="s">
        <v>327</v>
      </c>
      <c r="CB263" s="281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1"/>
    </row>
    <row r="264" spans="1:86" ht="18" customHeight="1" x14ac:dyDescent="0.25">
      <c r="A264" s="282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69" t="e">
        <f>AVERAGE(BY264:CA264)</f>
        <v>#DIV/0!</v>
      </c>
      <c r="CC264" s="135"/>
      <c r="CD264" s="135"/>
      <c r="CE264" s="135"/>
      <c r="CF264" s="135"/>
      <c r="CG264" s="135"/>
      <c r="CH264" s="169" t="e">
        <f>AVERAGE(CC264:CG264)</f>
        <v>#DIV/0!</v>
      </c>
    </row>
    <row r="265" spans="1:86" ht="18" customHeight="1" x14ac:dyDescent="0.25">
      <c r="A265" s="283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92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69">
        <f>AVERAGE(BY265:CA265)</f>
        <v>5.7</v>
      </c>
      <c r="CC265" s="148">
        <v>5.5</v>
      </c>
      <c r="CD265" s="148">
        <v>5.5</v>
      </c>
      <c r="CE265" s="148"/>
      <c r="CF265" s="148"/>
      <c r="CG265" s="148"/>
      <c r="CH265" s="169">
        <f>AVERAGE(CC265:CG265)</f>
        <v>5.5</v>
      </c>
    </row>
    <row r="266" spans="1:86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93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94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95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92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69">
        <f>AVERAGE(BY266:CA266)</f>
        <v>6</v>
      </c>
      <c r="CC266" s="148">
        <v>5.5</v>
      </c>
      <c r="CD266" s="148">
        <v>5.5</v>
      </c>
      <c r="CE266" s="148"/>
      <c r="CF266" s="148"/>
      <c r="CG266" s="148"/>
      <c r="CH266" s="169">
        <f>AVERAGE(CC266:CG266)</f>
        <v>5.5</v>
      </c>
    </row>
    <row r="267" spans="1:86" ht="18" customHeight="1" x14ac:dyDescent="0.25">
      <c r="A267" s="282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69"/>
      <c r="CC267" s="135"/>
      <c r="CD267" s="135"/>
      <c r="CE267" s="135"/>
      <c r="CF267" s="135"/>
      <c r="CG267" s="135"/>
      <c r="CH267" s="169"/>
    </row>
    <row r="268" spans="1:86" ht="18" customHeight="1" x14ac:dyDescent="0.25">
      <c r="A268" s="283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93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94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95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92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9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9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9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9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10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101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102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103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104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105">AVERAGE(BT268:BW268)</f>
        <v>1.9</v>
      </c>
      <c r="BY268" s="148">
        <v>1.8</v>
      </c>
      <c r="BZ268" s="148">
        <v>2</v>
      </c>
      <c r="CA268" s="148">
        <v>2</v>
      </c>
      <c r="CB268" s="169">
        <f t="shared" ref="CB268:CB294" si="106">AVERAGE(BY268:CA268)</f>
        <v>1.9333333333333333</v>
      </c>
      <c r="CC268" s="148">
        <v>2</v>
      </c>
      <c r="CD268" s="148">
        <v>2</v>
      </c>
      <c r="CE268" s="148"/>
      <c r="CF268" s="148"/>
      <c r="CG268" s="148"/>
      <c r="CH268" s="169">
        <f t="shared" ref="CH268:CH294" si="107">AVERAGE(CC268:CG268)</f>
        <v>2</v>
      </c>
    </row>
    <row r="269" spans="1:86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93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94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95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92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9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9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9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9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10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10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102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103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104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105"/>
        <v>2.65</v>
      </c>
      <c r="BY269" s="148">
        <v>3.3</v>
      </c>
      <c r="BZ269" s="148">
        <v>3.7</v>
      </c>
      <c r="CA269" s="148">
        <v>4</v>
      </c>
      <c r="CB269" s="169">
        <f t="shared" si="106"/>
        <v>3.6666666666666665</v>
      </c>
      <c r="CC269" s="148">
        <v>4.2</v>
      </c>
      <c r="CD269" s="148">
        <v>4.0999999999999996</v>
      </c>
      <c r="CE269" s="148"/>
      <c r="CF269" s="148"/>
      <c r="CG269" s="148"/>
      <c r="CH269" s="169">
        <f t="shared" si="107"/>
        <v>4.1500000000000004</v>
      </c>
    </row>
    <row r="270" spans="1:86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93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94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95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92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9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9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9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9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10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101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102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103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104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105"/>
        <v>17.5</v>
      </c>
      <c r="BY270" s="148">
        <v>18</v>
      </c>
      <c r="BZ270" s="148">
        <v>15</v>
      </c>
      <c r="CA270" s="148">
        <v>15</v>
      </c>
      <c r="CB270" s="169">
        <f t="shared" si="106"/>
        <v>16</v>
      </c>
      <c r="CC270" s="148">
        <v>16</v>
      </c>
      <c r="CD270" s="148">
        <v>13</v>
      </c>
      <c r="CE270" s="148"/>
      <c r="CF270" s="148"/>
      <c r="CG270" s="148"/>
      <c r="CH270" s="169">
        <f t="shared" si="107"/>
        <v>14.5</v>
      </c>
    </row>
    <row r="271" spans="1:86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93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94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95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92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9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9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9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9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10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101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102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103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104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105"/>
        <v>12.625</v>
      </c>
      <c r="BY271" s="148">
        <v>25</v>
      </c>
      <c r="BZ271" s="148">
        <v>15</v>
      </c>
      <c r="CA271" s="148">
        <v>13</v>
      </c>
      <c r="CB271" s="169">
        <f t="shared" si="106"/>
        <v>17.666666666666668</v>
      </c>
      <c r="CC271" s="148">
        <v>13.5</v>
      </c>
      <c r="CD271" s="148">
        <v>12</v>
      </c>
      <c r="CE271" s="148"/>
      <c r="CF271" s="148"/>
      <c r="CG271" s="148"/>
      <c r="CH271" s="169">
        <f t="shared" si="107"/>
        <v>12.75</v>
      </c>
    </row>
    <row r="272" spans="1:86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93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94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95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92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9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9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9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9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10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101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102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103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104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105"/>
        <v>5.75</v>
      </c>
      <c r="BY272" s="148">
        <v>6</v>
      </c>
      <c r="BZ272" s="148">
        <v>6</v>
      </c>
      <c r="CA272" s="148">
        <v>6.5</v>
      </c>
      <c r="CB272" s="169">
        <f t="shared" si="106"/>
        <v>6.166666666666667</v>
      </c>
      <c r="CC272" s="148">
        <v>6</v>
      </c>
      <c r="CD272" s="148">
        <v>6</v>
      </c>
      <c r="CE272" s="148"/>
      <c r="CF272" s="148"/>
      <c r="CG272" s="148"/>
      <c r="CH272" s="169">
        <f t="shared" si="107"/>
        <v>6</v>
      </c>
    </row>
    <row r="273" spans="1:86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93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94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95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92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9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9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9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9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10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101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102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103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104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105"/>
        <v>16</v>
      </c>
      <c r="BY273" s="148">
        <v>16</v>
      </c>
      <c r="BZ273" s="148">
        <v>16</v>
      </c>
      <c r="CA273" s="148">
        <v>16</v>
      </c>
      <c r="CB273" s="169">
        <f t="shared" si="106"/>
        <v>16</v>
      </c>
      <c r="CC273" s="148">
        <v>16</v>
      </c>
      <c r="CD273" s="148">
        <v>16</v>
      </c>
      <c r="CE273" s="148"/>
      <c r="CF273" s="148"/>
      <c r="CG273" s="148"/>
      <c r="CH273" s="169">
        <f t="shared" si="107"/>
        <v>16</v>
      </c>
    </row>
    <row r="274" spans="1:86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93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94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95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92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9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9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9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9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10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101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102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103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104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105"/>
        <v>13</v>
      </c>
      <c r="BY274" s="148">
        <v>13</v>
      </c>
      <c r="BZ274" s="148">
        <v>13</v>
      </c>
      <c r="CA274" s="148">
        <v>13</v>
      </c>
      <c r="CB274" s="169">
        <f t="shared" si="106"/>
        <v>13</v>
      </c>
      <c r="CC274" s="148">
        <v>14.5</v>
      </c>
      <c r="CD274" s="148">
        <v>14.5</v>
      </c>
      <c r="CE274" s="148"/>
      <c r="CF274" s="148"/>
      <c r="CG274" s="148"/>
      <c r="CH274" s="169">
        <f t="shared" si="107"/>
        <v>14.5</v>
      </c>
    </row>
    <row r="275" spans="1:86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93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94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95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92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9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9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9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9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10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101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102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103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104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105"/>
        <v>17</v>
      </c>
      <c r="BY275" s="148">
        <v>17</v>
      </c>
      <c r="BZ275" s="148">
        <v>17</v>
      </c>
      <c r="CA275" s="148">
        <v>17</v>
      </c>
      <c r="CB275" s="169">
        <f t="shared" si="106"/>
        <v>17</v>
      </c>
      <c r="CC275" s="148">
        <v>17</v>
      </c>
      <c r="CD275" s="148">
        <v>17</v>
      </c>
      <c r="CE275" s="148"/>
      <c r="CF275" s="148"/>
      <c r="CG275" s="148"/>
      <c r="CH275" s="169">
        <f t="shared" si="107"/>
        <v>17</v>
      </c>
    </row>
    <row r="276" spans="1:86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93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94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95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92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9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9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9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9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10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101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102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103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104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105"/>
        <v>85</v>
      </c>
      <c r="BY276" s="148">
        <v>85</v>
      </c>
      <c r="BZ276" s="148">
        <v>85</v>
      </c>
      <c r="CA276" s="148">
        <v>85</v>
      </c>
      <c r="CB276" s="169">
        <f t="shared" si="106"/>
        <v>85</v>
      </c>
      <c r="CC276" s="148">
        <v>85</v>
      </c>
      <c r="CD276" s="148">
        <v>85</v>
      </c>
      <c r="CE276" s="148"/>
      <c r="CF276" s="148"/>
      <c r="CG276" s="148"/>
      <c r="CH276" s="169">
        <f t="shared" si="107"/>
        <v>85</v>
      </c>
    </row>
    <row r="277" spans="1:86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93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94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95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92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9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9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9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9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10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101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102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103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104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105"/>
        <v>98.75</v>
      </c>
      <c r="BY277" s="148">
        <v>100</v>
      </c>
      <c r="BZ277" s="148">
        <v>100</v>
      </c>
      <c r="CA277" s="148">
        <v>100</v>
      </c>
      <c r="CB277" s="169">
        <f t="shared" si="106"/>
        <v>100</v>
      </c>
      <c r="CC277" s="148">
        <v>100</v>
      </c>
      <c r="CD277" s="148">
        <v>100</v>
      </c>
      <c r="CE277" s="148"/>
      <c r="CF277" s="148"/>
      <c r="CG277" s="148"/>
      <c r="CH277" s="169">
        <f t="shared" si="107"/>
        <v>100</v>
      </c>
    </row>
    <row r="278" spans="1:86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93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94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95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92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9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9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9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9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10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101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102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103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104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105"/>
        <v>6</v>
      </c>
      <c r="BY278" s="148">
        <v>7</v>
      </c>
      <c r="BZ278" s="148">
        <v>7</v>
      </c>
      <c r="CA278" s="148">
        <v>7</v>
      </c>
      <c r="CB278" s="169">
        <f t="shared" si="106"/>
        <v>7</v>
      </c>
      <c r="CC278" s="148">
        <v>7</v>
      </c>
      <c r="CD278" s="148">
        <v>7</v>
      </c>
      <c r="CE278" s="148"/>
      <c r="CF278" s="148"/>
      <c r="CG278" s="148"/>
      <c r="CH278" s="169">
        <f t="shared" si="107"/>
        <v>7</v>
      </c>
    </row>
    <row r="279" spans="1:86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93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94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95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92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9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9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9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9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10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101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102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103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104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105"/>
        <v>11.625</v>
      </c>
      <c r="BY279" s="148">
        <v>12</v>
      </c>
      <c r="BZ279" s="148">
        <v>12</v>
      </c>
      <c r="CA279" s="148">
        <v>12.5</v>
      </c>
      <c r="CB279" s="169">
        <f t="shared" si="106"/>
        <v>12.166666666666666</v>
      </c>
      <c r="CC279" s="148">
        <v>13.5</v>
      </c>
      <c r="CD279" s="148">
        <v>12</v>
      </c>
      <c r="CE279" s="148"/>
      <c r="CF279" s="148"/>
      <c r="CG279" s="148"/>
      <c r="CH279" s="169">
        <f t="shared" si="107"/>
        <v>12.75</v>
      </c>
    </row>
    <row r="280" spans="1:86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93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94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95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92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9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9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9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9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10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101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102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103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104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105"/>
        <v>10</v>
      </c>
      <c r="BY280" s="148">
        <v>10</v>
      </c>
      <c r="BZ280" s="148">
        <v>10</v>
      </c>
      <c r="CA280" s="148">
        <v>10</v>
      </c>
      <c r="CB280" s="169">
        <f t="shared" si="106"/>
        <v>10</v>
      </c>
      <c r="CC280" s="148">
        <v>11</v>
      </c>
      <c r="CD280" s="148">
        <v>11</v>
      </c>
      <c r="CE280" s="148"/>
      <c r="CF280" s="148"/>
      <c r="CG280" s="148"/>
      <c r="CH280" s="169">
        <f t="shared" si="107"/>
        <v>11</v>
      </c>
    </row>
    <row r="281" spans="1:86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93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94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95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92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9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9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9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9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10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101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102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103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104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105"/>
        <v>46.5</v>
      </c>
      <c r="BY281" s="148">
        <v>47</v>
      </c>
      <c r="BZ281" s="148">
        <v>47</v>
      </c>
      <c r="CA281" s="148">
        <v>47</v>
      </c>
      <c r="CB281" s="169">
        <f t="shared" si="106"/>
        <v>47</v>
      </c>
      <c r="CC281" s="148">
        <v>47</v>
      </c>
      <c r="CD281" s="148">
        <v>47</v>
      </c>
      <c r="CE281" s="148"/>
      <c r="CF281" s="148"/>
      <c r="CG281" s="148"/>
      <c r="CH281" s="169">
        <f t="shared" si="107"/>
        <v>47</v>
      </c>
    </row>
    <row r="282" spans="1:86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93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94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95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92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9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9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9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9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10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101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102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103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104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105"/>
        <v>49.5</v>
      </c>
      <c r="BY282" s="148">
        <v>50</v>
      </c>
      <c r="BZ282" s="148">
        <v>50</v>
      </c>
      <c r="CA282" s="148">
        <v>50</v>
      </c>
      <c r="CB282" s="169">
        <f t="shared" si="106"/>
        <v>50</v>
      </c>
      <c r="CC282" s="148">
        <v>50</v>
      </c>
      <c r="CD282" s="148">
        <v>50</v>
      </c>
      <c r="CE282" s="148"/>
      <c r="CF282" s="148"/>
      <c r="CG282" s="148"/>
      <c r="CH282" s="169">
        <f t="shared" si="107"/>
        <v>50</v>
      </c>
    </row>
    <row r="283" spans="1:86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93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94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95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92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9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9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9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9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10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10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102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103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104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105"/>
        <v>4.7249999999999996</v>
      </c>
      <c r="BY283" s="148">
        <v>4.7</v>
      </c>
      <c r="BZ283" s="148">
        <v>4.7</v>
      </c>
      <c r="CA283" s="148">
        <v>4.7</v>
      </c>
      <c r="CB283" s="169">
        <f t="shared" si="106"/>
        <v>4.7</v>
      </c>
      <c r="CC283" s="148">
        <v>4.7</v>
      </c>
      <c r="CD283" s="148">
        <v>4.7</v>
      </c>
      <c r="CE283" s="148"/>
      <c r="CF283" s="148"/>
      <c r="CG283" s="148"/>
      <c r="CH283" s="169">
        <f t="shared" si="107"/>
        <v>4.7</v>
      </c>
    </row>
    <row r="284" spans="1:86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93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94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95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92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9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9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9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9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10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101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102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103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104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105"/>
        <v>3.8</v>
      </c>
      <c r="BY284" s="148">
        <v>3.7</v>
      </c>
      <c r="BZ284" s="148">
        <v>3.6</v>
      </c>
      <c r="CA284" s="148">
        <v>3.6</v>
      </c>
      <c r="CB284" s="169">
        <f t="shared" si="106"/>
        <v>3.6333333333333333</v>
      </c>
      <c r="CC284" s="148">
        <v>3.6</v>
      </c>
      <c r="CD284" s="148">
        <v>3.6</v>
      </c>
      <c r="CE284" s="148"/>
      <c r="CF284" s="148"/>
      <c r="CG284" s="148"/>
      <c r="CH284" s="169">
        <f t="shared" si="107"/>
        <v>3.6</v>
      </c>
    </row>
    <row r="285" spans="1:86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93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94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95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92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9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9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9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9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10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101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102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103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104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105"/>
        <v>3.8</v>
      </c>
      <c r="BY285" s="148">
        <v>3.8</v>
      </c>
      <c r="BZ285" s="148">
        <v>3.8</v>
      </c>
      <c r="CA285" s="148">
        <v>3.8</v>
      </c>
      <c r="CB285" s="169">
        <f t="shared" si="106"/>
        <v>3.7999999999999994</v>
      </c>
      <c r="CC285" s="148">
        <v>3.8</v>
      </c>
      <c r="CD285" s="148">
        <v>3.8</v>
      </c>
      <c r="CE285" s="148"/>
      <c r="CF285" s="148"/>
      <c r="CG285" s="148"/>
      <c r="CH285" s="169">
        <f t="shared" si="107"/>
        <v>3.8</v>
      </c>
    </row>
    <row r="286" spans="1:86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93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94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95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92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9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9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9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9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10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101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102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103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104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105"/>
        <v>16.5</v>
      </c>
      <c r="BY286" s="148">
        <v>18</v>
      </c>
      <c r="BZ286" s="148">
        <v>18</v>
      </c>
      <c r="CA286" s="148">
        <v>18</v>
      </c>
      <c r="CB286" s="169">
        <f t="shared" si="106"/>
        <v>18</v>
      </c>
      <c r="CC286" s="148">
        <v>18</v>
      </c>
      <c r="CD286" s="148">
        <v>18</v>
      </c>
      <c r="CE286" s="148"/>
      <c r="CF286" s="148"/>
      <c r="CG286" s="148"/>
      <c r="CH286" s="169">
        <f t="shared" si="107"/>
        <v>18</v>
      </c>
    </row>
    <row r="287" spans="1:86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93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94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95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92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9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9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9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9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10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101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102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103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104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105"/>
        <v>18</v>
      </c>
      <c r="BY287" s="148">
        <v>20</v>
      </c>
      <c r="BZ287" s="148">
        <v>20</v>
      </c>
      <c r="CA287" s="148">
        <v>20</v>
      </c>
      <c r="CB287" s="169">
        <f t="shared" si="106"/>
        <v>20</v>
      </c>
      <c r="CC287" s="148">
        <v>22</v>
      </c>
      <c r="CD287" s="148">
        <v>22</v>
      </c>
      <c r="CE287" s="148"/>
      <c r="CF287" s="148"/>
      <c r="CG287" s="148"/>
      <c r="CH287" s="169">
        <f t="shared" si="107"/>
        <v>22</v>
      </c>
    </row>
    <row r="288" spans="1:86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93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94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95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92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9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9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9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9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10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101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102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103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104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105"/>
        <v>15</v>
      </c>
      <c r="BY288" s="148">
        <v>17</v>
      </c>
      <c r="BZ288" s="148">
        <v>17</v>
      </c>
      <c r="CA288" s="148">
        <v>17</v>
      </c>
      <c r="CB288" s="169">
        <f t="shared" si="106"/>
        <v>17</v>
      </c>
      <c r="CC288" s="148">
        <v>17</v>
      </c>
      <c r="CD288" s="148">
        <v>17</v>
      </c>
      <c r="CE288" s="148"/>
      <c r="CF288" s="148"/>
      <c r="CG288" s="148"/>
      <c r="CH288" s="169">
        <f t="shared" si="107"/>
        <v>17</v>
      </c>
    </row>
    <row r="289" spans="1:86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93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94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95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92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9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9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9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9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10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101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102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103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104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105"/>
        <v>3.5</v>
      </c>
      <c r="BY289" s="148">
        <v>3.5</v>
      </c>
      <c r="BZ289" s="148">
        <v>3.5</v>
      </c>
      <c r="CA289" s="148">
        <v>3.5</v>
      </c>
      <c r="CB289" s="169">
        <f t="shared" si="106"/>
        <v>3.5</v>
      </c>
      <c r="CC289" s="148">
        <v>3.5</v>
      </c>
      <c r="CD289" s="148">
        <v>3.5</v>
      </c>
      <c r="CE289" s="148"/>
      <c r="CF289" s="148"/>
      <c r="CG289" s="148"/>
      <c r="CH289" s="169">
        <f t="shared" si="107"/>
        <v>3.5</v>
      </c>
    </row>
    <row r="290" spans="1:86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93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94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95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92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9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9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9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9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10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101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102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103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104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105"/>
        <v>3.5</v>
      </c>
      <c r="BY290" s="148">
        <v>3.5</v>
      </c>
      <c r="BZ290" s="148">
        <v>3.5</v>
      </c>
      <c r="CA290" s="148">
        <v>3.5</v>
      </c>
      <c r="CB290" s="169">
        <f t="shared" si="106"/>
        <v>3.5</v>
      </c>
      <c r="CC290" s="148">
        <v>3.5</v>
      </c>
      <c r="CD290" s="148">
        <v>3.5</v>
      </c>
      <c r="CE290" s="148"/>
      <c r="CF290" s="148"/>
      <c r="CG290" s="148"/>
      <c r="CH290" s="169">
        <f t="shared" si="107"/>
        <v>3.5</v>
      </c>
    </row>
    <row r="291" spans="1:86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93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94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95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92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9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9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9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9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10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101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102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103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104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105"/>
        <v>30</v>
      </c>
      <c r="BY291" s="148">
        <v>30</v>
      </c>
      <c r="BZ291" s="148">
        <v>30</v>
      </c>
      <c r="CA291" s="148">
        <v>30</v>
      </c>
      <c r="CB291" s="169">
        <f t="shared" si="106"/>
        <v>30</v>
      </c>
      <c r="CC291" s="148">
        <v>30</v>
      </c>
      <c r="CD291" s="148">
        <v>30</v>
      </c>
      <c r="CE291" s="148"/>
      <c r="CF291" s="148"/>
      <c r="CG291" s="148"/>
      <c r="CH291" s="169">
        <f t="shared" si="107"/>
        <v>30</v>
      </c>
    </row>
    <row r="292" spans="1:86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93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94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95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92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9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9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9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9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10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101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102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103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104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105"/>
        <v>7</v>
      </c>
      <c r="BY292" s="148">
        <v>7</v>
      </c>
      <c r="BZ292" s="148">
        <v>7</v>
      </c>
      <c r="CA292" s="148">
        <v>7</v>
      </c>
      <c r="CB292" s="169">
        <f t="shared" si="106"/>
        <v>7</v>
      </c>
      <c r="CC292" s="148">
        <v>6.9</v>
      </c>
      <c r="CD292" s="148">
        <v>6.9</v>
      </c>
      <c r="CE292" s="148"/>
      <c r="CF292" s="148"/>
      <c r="CG292" s="148"/>
      <c r="CH292" s="169">
        <f t="shared" si="107"/>
        <v>6.9</v>
      </c>
    </row>
    <row r="293" spans="1:86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93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94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95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92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9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9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9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9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10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101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102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103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104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105"/>
        <v>10.5</v>
      </c>
      <c r="BY293" s="148">
        <v>10.5</v>
      </c>
      <c r="BZ293" s="148">
        <v>10.5</v>
      </c>
      <c r="CA293" s="148">
        <v>10.5</v>
      </c>
      <c r="CB293" s="169">
        <f t="shared" si="106"/>
        <v>10.5</v>
      </c>
      <c r="CC293" s="148">
        <v>10.6</v>
      </c>
      <c r="CD293" s="148">
        <v>10.6</v>
      </c>
      <c r="CE293" s="148"/>
      <c r="CF293" s="148"/>
      <c r="CG293" s="148"/>
      <c r="CH293" s="169">
        <f t="shared" si="107"/>
        <v>10.6</v>
      </c>
    </row>
    <row r="294" spans="1:86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93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94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95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92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9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9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9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9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10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101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102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103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104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105"/>
        <v>11</v>
      </c>
      <c r="BY294" s="148">
        <v>11</v>
      </c>
      <c r="BZ294" s="148">
        <v>11</v>
      </c>
      <c r="CA294" s="148">
        <v>11</v>
      </c>
      <c r="CB294" s="169">
        <f t="shared" si="106"/>
        <v>11</v>
      </c>
      <c r="CC294" s="148">
        <v>11</v>
      </c>
      <c r="CD294" s="148">
        <v>11</v>
      </c>
      <c r="CE294" s="148"/>
      <c r="CF294" s="148"/>
      <c r="CG294" s="148"/>
      <c r="CH294" s="169">
        <f t="shared" si="107"/>
        <v>11</v>
      </c>
    </row>
    <row r="295" spans="1:86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69"/>
      <c r="CC295" s="148"/>
      <c r="CD295" s="148"/>
      <c r="CE295" s="148"/>
      <c r="CF295" s="148"/>
      <c r="CG295" s="148"/>
      <c r="CH295" s="169"/>
    </row>
    <row r="296" spans="1:86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93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94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95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92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169">
        <f>AVERAGE(BY296:CA296)</f>
        <v>10.85</v>
      </c>
      <c r="CC296" s="270">
        <v>10.86</v>
      </c>
      <c r="CD296" s="270">
        <v>10.86</v>
      </c>
      <c r="CE296" s="270"/>
      <c r="CF296" s="270"/>
      <c r="CG296" s="270"/>
      <c r="CH296" s="169">
        <f>AVERAGE(CC296:CG296)</f>
        <v>10.86</v>
      </c>
    </row>
    <row r="297" spans="1:86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93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94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95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92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69">
        <f>AVERAGE(BY297:CA297)</f>
        <v>10.949999999999998</v>
      </c>
      <c r="CC297" s="148">
        <v>10.93</v>
      </c>
      <c r="CD297" s="148">
        <v>10.93</v>
      </c>
      <c r="CE297" s="148"/>
      <c r="CF297" s="148"/>
      <c r="CG297" s="148"/>
      <c r="CH297" s="169">
        <f>AVERAGE(CC297:CG297)</f>
        <v>10.93</v>
      </c>
    </row>
    <row r="298" spans="1:86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86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86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86" ht="18.75" customHeight="1" x14ac:dyDescent="0.3"/>
    <row r="302" spans="1:86" ht="18" x14ac:dyDescent="0.25">
      <c r="A302" s="299" t="s">
        <v>45</v>
      </c>
      <c r="B302" s="299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299"/>
      <c r="AM302" s="299"/>
      <c r="AN302" s="299"/>
      <c r="AO302" s="299"/>
      <c r="AP302" s="299"/>
      <c r="AQ302" s="299"/>
      <c r="AR302" s="299"/>
      <c r="AS302" s="299"/>
      <c r="AT302" s="299"/>
      <c r="AU302" s="299"/>
      <c r="AV302" s="299"/>
      <c r="AW302" s="299"/>
      <c r="AX302" s="299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299"/>
    </row>
    <row r="303" spans="1:86" ht="18" customHeight="1" x14ac:dyDescent="0.25">
      <c r="A303" s="206"/>
      <c r="B303" s="290"/>
      <c r="C303" s="300" t="s">
        <v>32</v>
      </c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  <c r="AA303" s="301"/>
      <c r="AB303" s="301"/>
      <c r="AC303" s="301"/>
      <c r="AD303" s="301"/>
      <c r="AE303" s="301"/>
      <c r="AF303" s="301"/>
      <c r="AG303" s="301"/>
      <c r="AH303" s="301"/>
      <c r="AI303" s="301"/>
      <c r="AJ303" s="301"/>
      <c r="AK303" s="301"/>
      <c r="AL303" s="301"/>
      <c r="AM303" s="301"/>
      <c r="AN303" s="301"/>
      <c r="AO303" s="301"/>
      <c r="AP303" s="301"/>
      <c r="AQ303" s="301"/>
      <c r="AR303" s="301"/>
      <c r="AS303" s="301"/>
      <c r="AT303" s="301"/>
      <c r="AU303" s="301"/>
      <c r="AV303" s="301"/>
      <c r="AW303" s="301"/>
      <c r="AX303" s="301"/>
      <c r="AY303" s="301"/>
      <c r="AZ303" s="301"/>
      <c r="BA303" s="301"/>
      <c r="BB303" s="301"/>
      <c r="BC303" s="301"/>
      <c r="BD303" s="301"/>
      <c r="BE303" s="301"/>
      <c r="BF303" s="301"/>
      <c r="BG303" s="301"/>
      <c r="BH303" s="301"/>
      <c r="BI303" s="301"/>
      <c r="BJ303" s="301"/>
      <c r="BK303" s="301"/>
      <c r="BL303" s="301"/>
      <c r="BM303" s="301"/>
      <c r="BN303" s="301"/>
      <c r="BO303" s="301"/>
      <c r="BP303" s="301"/>
      <c r="BQ303" s="301"/>
      <c r="BR303" s="301"/>
      <c r="BS303" s="301"/>
      <c r="BT303" s="301"/>
      <c r="BU303" s="301"/>
      <c r="BV303" s="302"/>
      <c r="BW303" s="300"/>
      <c r="BX303" s="301"/>
      <c r="BY303" s="301"/>
      <c r="BZ303" s="301"/>
      <c r="CA303" s="301"/>
      <c r="CB303" s="301"/>
      <c r="CC303" s="301"/>
      <c r="CD303" s="301"/>
      <c r="CE303" s="301"/>
      <c r="CF303" s="301"/>
      <c r="CG303" s="301"/>
      <c r="CH303" s="301"/>
    </row>
    <row r="304" spans="1:86" ht="18.75" customHeight="1" x14ac:dyDescent="0.3">
      <c r="A304" s="218"/>
      <c r="B304" s="291"/>
      <c r="C304" s="284" t="s">
        <v>139</v>
      </c>
      <c r="D304" s="285"/>
      <c r="E304" s="285"/>
      <c r="F304" s="286"/>
      <c r="G304" s="280" t="s">
        <v>123</v>
      </c>
      <c r="H304" s="287" t="s">
        <v>139</v>
      </c>
      <c r="I304" s="288"/>
      <c r="J304" s="288"/>
      <c r="K304" s="289"/>
      <c r="L304" s="280" t="s">
        <v>123</v>
      </c>
      <c r="M304" s="287" t="s">
        <v>139</v>
      </c>
      <c r="N304" s="288"/>
      <c r="O304" s="288"/>
      <c r="P304" s="289"/>
      <c r="Q304" s="280" t="s">
        <v>123</v>
      </c>
      <c r="R304" s="284" t="s">
        <v>139</v>
      </c>
      <c r="S304" s="285"/>
      <c r="T304" s="285"/>
      <c r="U304" s="285"/>
      <c r="V304" s="286"/>
      <c r="W304" s="280" t="s">
        <v>123</v>
      </c>
      <c r="X304" s="284" t="s">
        <v>139</v>
      </c>
      <c r="Y304" s="285"/>
      <c r="Z304" s="285"/>
      <c r="AA304" s="286"/>
      <c r="AB304" s="280" t="s">
        <v>123</v>
      </c>
      <c r="AC304" s="287" t="s">
        <v>139</v>
      </c>
      <c r="AD304" s="288"/>
      <c r="AE304" s="288"/>
      <c r="AF304" s="289"/>
      <c r="AG304" s="280" t="s">
        <v>123</v>
      </c>
      <c r="AH304" s="287" t="s">
        <v>139</v>
      </c>
      <c r="AI304" s="288"/>
      <c r="AJ304" s="288"/>
      <c r="AK304" s="288"/>
      <c r="AL304" s="289"/>
      <c r="AM304" s="280" t="s">
        <v>123</v>
      </c>
      <c r="AN304" s="287" t="s">
        <v>139</v>
      </c>
      <c r="AO304" s="288"/>
      <c r="AP304" s="288"/>
      <c r="AQ304" s="289"/>
      <c r="AR304" s="280" t="s">
        <v>123</v>
      </c>
      <c r="AS304" s="287" t="s">
        <v>139</v>
      </c>
      <c r="AT304" s="288"/>
      <c r="AU304" s="288"/>
      <c r="AV304" s="288"/>
      <c r="AW304" s="253"/>
      <c r="AX304" s="280" t="s">
        <v>123</v>
      </c>
      <c r="AY304" s="287" t="s">
        <v>139</v>
      </c>
      <c r="AZ304" s="288"/>
      <c r="BA304" s="288"/>
      <c r="BB304" s="289"/>
      <c r="BC304" s="280" t="s">
        <v>123</v>
      </c>
      <c r="BD304" s="278" t="s">
        <v>139</v>
      </c>
      <c r="BE304" s="279"/>
      <c r="BF304" s="279"/>
      <c r="BG304" s="279"/>
      <c r="BH304" s="280" t="s">
        <v>123</v>
      </c>
      <c r="BI304" s="278" t="s">
        <v>139</v>
      </c>
      <c r="BJ304" s="279"/>
      <c r="BK304" s="279"/>
      <c r="BL304" s="279"/>
      <c r="BM304" s="279"/>
      <c r="BN304" s="280" t="s">
        <v>123</v>
      </c>
      <c r="BO304" s="278" t="s">
        <v>316</v>
      </c>
      <c r="BP304" s="279"/>
      <c r="BQ304" s="279"/>
      <c r="BR304" s="279"/>
      <c r="BS304" s="280" t="s">
        <v>123</v>
      </c>
      <c r="BT304" s="278" t="s">
        <v>316</v>
      </c>
      <c r="BU304" s="279"/>
      <c r="BV304" s="279"/>
      <c r="BW304" s="279"/>
      <c r="BX304" s="280" t="s">
        <v>123</v>
      </c>
      <c r="BY304" s="278" t="s">
        <v>316</v>
      </c>
      <c r="BZ304" s="279"/>
      <c r="CA304" s="279"/>
      <c r="CB304" s="280" t="s">
        <v>123</v>
      </c>
      <c r="CC304" s="278" t="s">
        <v>316</v>
      </c>
      <c r="CD304" s="279"/>
      <c r="CE304" s="279"/>
      <c r="CF304" s="279"/>
      <c r="CG304" s="279"/>
      <c r="CH304" s="280" t="s">
        <v>123</v>
      </c>
    </row>
    <row r="305" spans="1:86" ht="18.75" customHeight="1" x14ac:dyDescent="0.25">
      <c r="A305" s="208"/>
      <c r="B305" s="292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1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1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1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1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1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1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1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1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1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1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1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1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1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1"/>
      <c r="BY305" s="138" t="s">
        <v>326</v>
      </c>
      <c r="BZ305" s="138" t="s">
        <v>146</v>
      </c>
      <c r="CA305" s="138" t="s">
        <v>327</v>
      </c>
      <c r="CB305" s="281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1"/>
    </row>
    <row r="306" spans="1:86" ht="18" customHeight="1" x14ac:dyDescent="0.25">
      <c r="A306" s="282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08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69" t="e">
        <f>AVERAGE(BY306:CA306)</f>
        <v>#DIV/0!</v>
      </c>
      <c r="CC306" s="135"/>
      <c r="CD306" s="135"/>
      <c r="CE306" s="135"/>
      <c r="CF306" s="135"/>
      <c r="CG306" s="135"/>
      <c r="CH306" s="169" t="e">
        <f>AVERAGE(CC306:CG306)</f>
        <v>#DIV/0!</v>
      </c>
    </row>
    <row r="307" spans="1:86" ht="18" customHeight="1" x14ac:dyDescent="0.25">
      <c r="A307" s="283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69">
        <f>AVERAGE(BY307:CA307)</f>
        <v>4.833333333333333</v>
      </c>
      <c r="CC307" s="148">
        <v>5</v>
      </c>
      <c r="CD307" s="148">
        <v>5</v>
      </c>
      <c r="CE307" s="148"/>
      <c r="CF307" s="148"/>
      <c r="CG307" s="148"/>
      <c r="CH307" s="169">
        <f>AVERAGE(CC307:CG307)</f>
        <v>5</v>
      </c>
    </row>
    <row r="308" spans="1:86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09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10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11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08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69">
        <f>AVERAGE(BY308:CA308)</f>
        <v>5.333333333333333</v>
      </c>
      <c r="CC308" s="148">
        <v>6</v>
      </c>
      <c r="CD308" s="148">
        <v>6</v>
      </c>
      <c r="CE308" s="148"/>
      <c r="CF308" s="148"/>
      <c r="CG308" s="148"/>
      <c r="CH308" s="169">
        <f>AVERAGE(CC308:CG308)</f>
        <v>6</v>
      </c>
    </row>
    <row r="309" spans="1:86" ht="18" customHeight="1" x14ac:dyDescent="0.25">
      <c r="A309" s="282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69"/>
      <c r="CC309" s="135"/>
      <c r="CD309" s="135"/>
      <c r="CE309" s="135"/>
      <c r="CF309" s="135"/>
      <c r="CG309" s="135"/>
      <c r="CH309" s="169"/>
    </row>
    <row r="310" spans="1:86" ht="18" customHeight="1" x14ac:dyDescent="0.25">
      <c r="A310" s="283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09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10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11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08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12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13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14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15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16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17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18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19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20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21">AVERAGE(BT310:BW310)</f>
        <v>1.8</v>
      </c>
      <c r="BY310" s="148">
        <v>1.8</v>
      </c>
      <c r="BZ310" s="148">
        <v>1.8</v>
      </c>
      <c r="CA310" s="148">
        <v>1.5</v>
      </c>
      <c r="CB310" s="169">
        <f t="shared" ref="CB310:CB336" si="122">AVERAGE(BY310:CA310)</f>
        <v>1.7</v>
      </c>
      <c r="CC310" s="148">
        <v>2</v>
      </c>
      <c r="CD310" s="148">
        <v>2</v>
      </c>
      <c r="CE310" s="148"/>
      <c r="CF310" s="148"/>
      <c r="CG310" s="148"/>
      <c r="CH310" s="169">
        <f t="shared" ref="CH310:CH336" si="123">AVERAGE(CC310:CG310)</f>
        <v>2</v>
      </c>
    </row>
    <row r="311" spans="1:86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09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10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11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08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12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13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14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15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16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17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18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19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20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21"/>
        <v>2.3449999999999998</v>
      </c>
      <c r="BY311" s="148">
        <v>3.3</v>
      </c>
      <c r="BZ311" s="148">
        <v>3.3</v>
      </c>
      <c r="CA311" s="148">
        <v>4</v>
      </c>
      <c r="CB311" s="169">
        <f t="shared" si="122"/>
        <v>3.5333333333333332</v>
      </c>
      <c r="CC311" s="148">
        <v>3.5</v>
      </c>
      <c r="CD311" s="148">
        <v>3.5</v>
      </c>
      <c r="CE311" s="148"/>
      <c r="CF311" s="148"/>
      <c r="CG311" s="148"/>
      <c r="CH311" s="169">
        <f t="shared" si="123"/>
        <v>3.5</v>
      </c>
    </row>
    <row r="312" spans="1:86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09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10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11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08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12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13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14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15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16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17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18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19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20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21"/>
        <v>27.0625</v>
      </c>
      <c r="BY312" s="148">
        <v>25</v>
      </c>
      <c r="BZ312" s="148">
        <v>25</v>
      </c>
      <c r="CA312" s="148">
        <v>18</v>
      </c>
      <c r="CB312" s="169">
        <f t="shared" si="122"/>
        <v>22.666666666666668</v>
      </c>
      <c r="CC312" s="148">
        <v>18</v>
      </c>
      <c r="CD312" s="148">
        <v>18</v>
      </c>
      <c r="CE312" s="148"/>
      <c r="CF312" s="148"/>
      <c r="CG312" s="148"/>
      <c r="CH312" s="169">
        <f t="shared" si="123"/>
        <v>18</v>
      </c>
    </row>
    <row r="313" spans="1:86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09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10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11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08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12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13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14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15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16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17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18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19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20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21"/>
        <v>19.25</v>
      </c>
      <c r="BY313" s="148">
        <v>18</v>
      </c>
      <c r="BZ313" s="148">
        <v>18</v>
      </c>
      <c r="CA313" s="148">
        <v>18</v>
      </c>
      <c r="CB313" s="169">
        <f t="shared" si="122"/>
        <v>18</v>
      </c>
      <c r="CC313" s="148">
        <v>18</v>
      </c>
      <c r="CD313" s="148">
        <v>18</v>
      </c>
      <c r="CE313" s="148"/>
      <c r="CF313" s="148"/>
      <c r="CG313" s="148"/>
      <c r="CH313" s="169">
        <f t="shared" si="123"/>
        <v>18</v>
      </c>
    </row>
    <row r="314" spans="1:86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09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10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11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08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12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13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14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15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16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17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18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19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20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21"/>
        <v>8</v>
      </c>
      <c r="BY314" s="148">
        <v>8</v>
      </c>
      <c r="BZ314" s="148">
        <v>8</v>
      </c>
      <c r="CA314" s="148">
        <v>8</v>
      </c>
      <c r="CB314" s="169">
        <f t="shared" si="122"/>
        <v>8</v>
      </c>
      <c r="CC314" s="148">
        <v>10</v>
      </c>
      <c r="CD314" s="148">
        <v>10</v>
      </c>
      <c r="CE314" s="148"/>
      <c r="CF314" s="148"/>
      <c r="CG314" s="148"/>
      <c r="CH314" s="169">
        <f t="shared" si="123"/>
        <v>10</v>
      </c>
    </row>
    <row r="315" spans="1:86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09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10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11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08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12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13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14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15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16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17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18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19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20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21"/>
        <v>17</v>
      </c>
      <c r="BY315" s="148">
        <v>17</v>
      </c>
      <c r="BZ315" s="148">
        <v>17</v>
      </c>
      <c r="CA315" s="148">
        <v>17</v>
      </c>
      <c r="CB315" s="169">
        <f t="shared" si="122"/>
        <v>17</v>
      </c>
      <c r="CC315" s="148">
        <v>17</v>
      </c>
      <c r="CD315" s="148">
        <v>17</v>
      </c>
      <c r="CE315" s="148"/>
      <c r="CF315" s="148"/>
      <c r="CG315" s="148"/>
      <c r="CH315" s="169">
        <f t="shared" si="123"/>
        <v>17</v>
      </c>
    </row>
    <row r="316" spans="1:86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09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10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11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08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12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13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14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15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16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17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18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19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20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21"/>
        <v>13.5</v>
      </c>
      <c r="BY316" s="148">
        <v>13.5</v>
      </c>
      <c r="BZ316" s="148">
        <v>13.5</v>
      </c>
      <c r="CA316" s="148">
        <v>14</v>
      </c>
      <c r="CB316" s="169">
        <f t="shared" si="122"/>
        <v>13.666666666666666</v>
      </c>
      <c r="CC316" s="148">
        <v>14</v>
      </c>
      <c r="CD316" s="148">
        <v>14</v>
      </c>
      <c r="CE316" s="148"/>
      <c r="CF316" s="148"/>
      <c r="CG316" s="148"/>
      <c r="CH316" s="169">
        <f t="shared" si="123"/>
        <v>14</v>
      </c>
    </row>
    <row r="317" spans="1:86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09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10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11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08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12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13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14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15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16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17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18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19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20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21"/>
        <v>14</v>
      </c>
      <c r="BY317" s="148">
        <v>14</v>
      </c>
      <c r="BZ317" s="148">
        <v>14</v>
      </c>
      <c r="CA317" s="148">
        <v>14</v>
      </c>
      <c r="CB317" s="169">
        <f t="shared" si="122"/>
        <v>14</v>
      </c>
      <c r="CC317" s="148">
        <v>14</v>
      </c>
      <c r="CD317" s="148">
        <v>16</v>
      </c>
      <c r="CE317" s="148"/>
      <c r="CF317" s="148"/>
      <c r="CG317" s="148"/>
      <c r="CH317" s="169">
        <f t="shared" si="123"/>
        <v>15</v>
      </c>
    </row>
    <row r="318" spans="1:86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09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10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11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08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12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13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14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15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16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17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18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19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20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21"/>
        <v>85</v>
      </c>
      <c r="BY318" s="148">
        <v>85</v>
      </c>
      <c r="BZ318" s="148">
        <v>85</v>
      </c>
      <c r="CA318" s="148">
        <v>85</v>
      </c>
      <c r="CB318" s="169">
        <f t="shared" si="122"/>
        <v>85</v>
      </c>
      <c r="CC318" s="148">
        <v>85</v>
      </c>
      <c r="CD318" s="148">
        <v>85</v>
      </c>
      <c r="CE318" s="148"/>
      <c r="CF318" s="148"/>
      <c r="CG318" s="148"/>
      <c r="CH318" s="169">
        <f t="shared" si="123"/>
        <v>85</v>
      </c>
    </row>
    <row r="319" spans="1:86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09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10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11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08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12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13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14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15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16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17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18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19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20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21"/>
        <v>100</v>
      </c>
      <c r="BY319" s="148">
        <v>100</v>
      </c>
      <c r="BZ319" s="148">
        <v>100</v>
      </c>
      <c r="CA319" s="148">
        <v>100</v>
      </c>
      <c r="CB319" s="169">
        <f t="shared" si="122"/>
        <v>100</v>
      </c>
      <c r="CC319" s="148">
        <v>100</v>
      </c>
      <c r="CD319" s="148">
        <v>100</v>
      </c>
      <c r="CE319" s="148"/>
      <c r="CF319" s="148"/>
      <c r="CG319" s="148"/>
      <c r="CH319" s="169">
        <f t="shared" si="123"/>
        <v>100</v>
      </c>
    </row>
    <row r="320" spans="1:86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09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10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11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08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12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13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14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15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16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17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18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19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20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21"/>
        <v>6</v>
      </c>
      <c r="BY320" s="148">
        <v>6</v>
      </c>
      <c r="BZ320" s="148">
        <v>6</v>
      </c>
      <c r="CA320" s="148">
        <v>6</v>
      </c>
      <c r="CB320" s="169">
        <f t="shared" si="122"/>
        <v>6</v>
      </c>
      <c r="CC320" s="148">
        <v>6</v>
      </c>
      <c r="CD320" s="148">
        <v>6</v>
      </c>
      <c r="CE320" s="148"/>
      <c r="CF320" s="148"/>
      <c r="CG320" s="148"/>
      <c r="CH320" s="169">
        <f t="shared" si="123"/>
        <v>6</v>
      </c>
    </row>
    <row r="321" spans="1:86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09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10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11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08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12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13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14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15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16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17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18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19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20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21"/>
        <v>10</v>
      </c>
      <c r="BY321" s="148">
        <v>10</v>
      </c>
      <c r="BZ321" s="148">
        <v>10</v>
      </c>
      <c r="CA321" s="148">
        <v>14</v>
      </c>
      <c r="CB321" s="169">
        <f t="shared" si="122"/>
        <v>11.333333333333334</v>
      </c>
      <c r="CC321" s="148">
        <v>11</v>
      </c>
      <c r="CD321" s="148">
        <v>12</v>
      </c>
      <c r="CE321" s="148"/>
      <c r="CF321" s="148"/>
      <c r="CG321" s="148"/>
      <c r="CH321" s="169">
        <f t="shared" si="123"/>
        <v>11.5</v>
      </c>
    </row>
    <row r="322" spans="1:86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09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10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11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08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12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13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14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15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16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17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18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19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20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21"/>
        <v>10</v>
      </c>
      <c r="BY322" s="148">
        <v>10</v>
      </c>
      <c r="BZ322" s="148">
        <v>10</v>
      </c>
      <c r="CA322" s="148">
        <v>11</v>
      </c>
      <c r="CB322" s="169">
        <f t="shared" si="122"/>
        <v>10.333333333333334</v>
      </c>
      <c r="CC322" s="148">
        <v>11</v>
      </c>
      <c r="CD322" s="148">
        <v>11</v>
      </c>
      <c r="CE322" s="148"/>
      <c r="CF322" s="148"/>
      <c r="CG322" s="148"/>
      <c r="CH322" s="169">
        <f t="shared" si="123"/>
        <v>11</v>
      </c>
    </row>
    <row r="323" spans="1:86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09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10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11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08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12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13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14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15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16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17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18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19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20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21"/>
        <v>40</v>
      </c>
      <c r="BY323" s="148">
        <v>40</v>
      </c>
      <c r="BZ323" s="148">
        <v>40</v>
      </c>
      <c r="CA323" s="148">
        <v>40</v>
      </c>
      <c r="CB323" s="169">
        <f t="shared" si="122"/>
        <v>40</v>
      </c>
      <c r="CC323" s="148">
        <v>40</v>
      </c>
      <c r="CD323" s="148">
        <v>40</v>
      </c>
      <c r="CE323" s="148"/>
      <c r="CF323" s="148"/>
      <c r="CG323" s="148"/>
      <c r="CH323" s="169">
        <f t="shared" si="123"/>
        <v>40</v>
      </c>
    </row>
    <row r="324" spans="1:86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09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10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11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08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12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13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14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15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16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17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18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19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20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21"/>
        <v>53</v>
      </c>
      <c r="BY324" s="148">
        <v>53</v>
      </c>
      <c r="BZ324" s="148">
        <v>53</v>
      </c>
      <c r="CA324" s="148">
        <v>53</v>
      </c>
      <c r="CB324" s="169">
        <f t="shared" si="122"/>
        <v>53</v>
      </c>
      <c r="CC324" s="148">
        <v>53</v>
      </c>
      <c r="CD324" s="148">
        <v>53</v>
      </c>
      <c r="CE324" s="148"/>
      <c r="CF324" s="148"/>
      <c r="CG324" s="148"/>
      <c r="CH324" s="169">
        <f t="shared" si="123"/>
        <v>53</v>
      </c>
    </row>
    <row r="325" spans="1:86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09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10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11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08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12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13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14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15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16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17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18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19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20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21"/>
        <v>4</v>
      </c>
      <c r="BY325" s="148">
        <v>4</v>
      </c>
      <c r="BZ325" s="148">
        <v>4</v>
      </c>
      <c r="CA325" s="148">
        <v>4</v>
      </c>
      <c r="CB325" s="169">
        <f t="shared" si="122"/>
        <v>4</v>
      </c>
      <c r="CC325" s="148">
        <v>4</v>
      </c>
      <c r="CD325" s="148">
        <v>4</v>
      </c>
      <c r="CE325" s="148"/>
      <c r="CF325" s="148"/>
      <c r="CG325" s="148"/>
      <c r="CH325" s="169">
        <f t="shared" si="123"/>
        <v>4</v>
      </c>
    </row>
    <row r="326" spans="1:86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09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10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11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08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12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13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14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15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16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17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18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19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20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21"/>
        <v>3.7</v>
      </c>
      <c r="BY326" s="148">
        <v>3.7</v>
      </c>
      <c r="BZ326" s="148">
        <v>3.7</v>
      </c>
      <c r="CA326" s="148">
        <v>3.7</v>
      </c>
      <c r="CB326" s="169">
        <f t="shared" si="122"/>
        <v>3.7000000000000006</v>
      </c>
      <c r="CC326" s="148">
        <v>3.7</v>
      </c>
      <c r="CD326" s="148">
        <v>3.7</v>
      </c>
      <c r="CE326" s="148"/>
      <c r="CF326" s="148"/>
      <c r="CG326" s="148"/>
      <c r="CH326" s="169">
        <f t="shared" si="123"/>
        <v>3.7</v>
      </c>
    </row>
    <row r="327" spans="1:86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09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10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11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08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12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13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14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15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16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17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18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19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20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21"/>
        <v>3.3</v>
      </c>
      <c r="BY327" s="148">
        <v>3.3</v>
      </c>
      <c r="BZ327" s="148">
        <v>3.3</v>
      </c>
      <c r="CA327" s="148">
        <v>3.3</v>
      </c>
      <c r="CB327" s="169">
        <f t="shared" si="122"/>
        <v>3.2999999999999994</v>
      </c>
      <c r="CC327" s="148">
        <v>3.3</v>
      </c>
      <c r="CD327" s="148">
        <v>3.3</v>
      </c>
      <c r="CE327" s="148"/>
      <c r="CF327" s="148"/>
      <c r="CG327" s="148"/>
      <c r="CH327" s="169">
        <f t="shared" si="123"/>
        <v>3.3</v>
      </c>
    </row>
    <row r="328" spans="1:86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09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10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11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08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12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13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14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15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16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17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18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19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20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21"/>
        <v>17</v>
      </c>
      <c r="BY328" s="148">
        <v>17</v>
      </c>
      <c r="BZ328" s="148">
        <v>17</v>
      </c>
      <c r="CA328" s="148">
        <v>17</v>
      </c>
      <c r="CB328" s="169">
        <f t="shared" si="122"/>
        <v>17</v>
      </c>
      <c r="CC328" s="148">
        <v>17</v>
      </c>
      <c r="CD328" s="148">
        <v>17</v>
      </c>
      <c r="CE328" s="148"/>
      <c r="CF328" s="148"/>
      <c r="CG328" s="148"/>
      <c r="CH328" s="169">
        <f t="shared" si="123"/>
        <v>17</v>
      </c>
    </row>
    <row r="329" spans="1:86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09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10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11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08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12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13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14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15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16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17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18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19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20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21"/>
        <v>20</v>
      </c>
      <c r="BY329" s="148">
        <v>20</v>
      </c>
      <c r="BZ329" s="148">
        <v>20</v>
      </c>
      <c r="CA329" s="148">
        <v>20</v>
      </c>
      <c r="CB329" s="169">
        <f t="shared" si="122"/>
        <v>20</v>
      </c>
      <c r="CC329" s="148">
        <v>20</v>
      </c>
      <c r="CD329" s="148">
        <v>20</v>
      </c>
      <c r="CE329" s="148"/>
      <c r="CF329" s="148"/>
      <c r="CG329" s="148"/>
      <c r="CH329" s="169">
        <f t="shared" si="123"/>
        <v>20</v>
      </c>
    </row>
    <row r="330" spans="1:86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09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10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11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08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12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13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14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15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16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17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18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19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20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21"/>
        <v>15</v>
      </c>
      <c r="BY330" s="148">
        <v>15</v>
      </c>
      <c r="BZ330" s="148">
        <v>15</v>
      </c>
      <c r="CA330" s="148">
        <v>15</v>
      </c>
      <c r="CB330" s="169">
        <f t="shared" si="122"/>
        <v>15</v>
      </c>
      <c r="CC330" s="148">
        <v>15</v>
      </c>
      <c r="CD330" s="148">
        <v>15</v>
      </c>
      <c r="CE330" s="148"/>
      <c r="CF330" s="148"/>
      <c r="CG330" s="148"/>
      <c r="CH330" s="169">
        <f t="shared" si="123"/>
        <v>15</v>
      </c>
    </row>
    <row r="331" spans="1:86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09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10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11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08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12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13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14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15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16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17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18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19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20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21"/>
        <v>3.7</v>
      </c>
      <c r="BY331" s="148">
        <v>3.7</v>
      </c>
      <c r="BZ331" s="148">
        <v>3.7</v>
      </c>
      <c r="CA331" s="148">
        <v>3.7</v>
      </c>
      <c r="CB331" s="169">
        <f t="shared" si="122"/>
        <v>3.7000000000000006</v>
      </c>
      <c r="CC331" s="148">
        <v>3.7</v>
      </c>
      <c r="CD331" s="148">
        <v>3.7</v>
      </c>
      <c r="CE331" s="148"/>
      <c r="CF331" s="148"/>
      <c r="CG331" s="148"/>
      <c r="CH331" s="169">
        <f t="shared" si="123"/>
        <v>3.7</v>
      </c>
    </row>
    <row r="332" spans="1:86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09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10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11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08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12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13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14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15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16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17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18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19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20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21"/>
        <v>3</v>
      </c>
      <c r="BY332" s="148">
        <v>3</v>
      </c>
      <c r="BZ332" s="148">
        <v>3</v>
      </c>
      <c r="CA332" s="148">
        <v>3</v>
      </c>
      <c r="CB332" s="169">
        <f t="shared" si="122"/>
        <v>3</v>
      </c>
      <c r="CC332" s="148">
        <v>3</v>
      </c>
      <c r="CD332" s="148">
        <v>3</v>
      </c>
      <c r="CE332" s="148"/>
      <c r="CF332" s="148"/>
      <c r="CG332" s="148"/>
      <c r="CH332" s="169">
        <f t="shared" si="123"/>
        <v>3</v>
      </c>
    </row>
    <row r="333" spans="1:86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09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10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11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08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12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13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14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15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16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17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18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19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20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21"/>
        <v>32</v>
      </c>
      <c r="BY333" s="148">
        <v>32</v>
      </c>
      <c r="BZ333" s="148">
        <v>32</v>
      </c>
      <c r="CA333" s="148">
        <v>32</v>
      </c>
      <c r="CB333" s="169">
        <f t="shared" si="122"/>
        <v>32</v>
      </c>
      <c r="CC333" s="148">
        <v>32</v>
      </c>
      <c r="CD333" s="148">
        <v>32</v>
      </c>
      <c r="CE333" s="148"/>
      <c r="CF333" s="148"/>
      <c r="CG333" s="148"/>
      <c r="CH333" s="169">
        <f t="shared" si="123"/>
        <v>32</v>
      </c>
    </row>
    <row r="334" spans="1:86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09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10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11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08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12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13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14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15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16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17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18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19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20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21"/>
        <v>6.9</v>
      </c>
      <c r="BY334" s="148">
        <v>6.9</v>
      </c>
      <c r="BZ334" s="148">
        <v>6.9</v>
      </c>
      <c r="CA334" s="148">
        <v>6.8</v>
      </c>
      <c r="CB334" s="169">
        <f t="shared" si="122"/>
        <v>6.8666666666666671</v>
      </c>
      <c r="CC334" s="148">
        <v>6.8</v>
      </c>
      <c r="CD334" s="148">
        <v>6.8</v>
      </c>
      <c r="CE334" s="148"/>
      <c r="CF334" s="148"/>
      <c r="CG334" s="148"/>
      <c r="CH334" s="169">
        <f t="shared" si="123"/>
        <v>6.8</v>
      </c>
    </row>
    <row r="335" spans="1:86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09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10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11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08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12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13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14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15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16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17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18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19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20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21"/>
        <v>10.5</v>
      </c>
      <c r="BY335" s="148">
        <v>10.5</v>
      </c>
      <c r="BZ335" s="148">
        <v>10.5</v>
      </c>
      <c r="CA335" s="148">
        <v>10.5</v>
      </c>
      <c r="CB335" s="169">
        <f t="shared" si="122"/>
        <v>10.5</v>
      </c>
      <c r="CC335" s="148">
        <v>10.5</v>
      </c>
      <c r="CD335" s="148">
        <v>10.5</v>
      </c>
      <c r="CE335" s="148"/>
      <c r="CF335" s="148"/>
      <c r="CG335" s="148"/>
      <c r="CH335" s="169">
        <f t="shared" si="123"/>
        <v>10.5</v>
      </c>
    </row>
    <row r="336" spans="1:86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09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10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11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08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12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13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14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15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16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17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18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19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20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21"/>
        <v>10</v>
      </c>
      <c r="BY336" s="148">
        <v>10</v>
      </c>
      <c r="BZ336" s="148">
        <v>10</v>
      </c>
      <c r="CA336" s="148">
        <v>10</v>
      </c>
      <c r="CB336" s="169">
        <f t="shared" si="122"/>
        <v>10</v>
      </c>
      <c r="CC336" s="148">
        <v>10</v>
      </c>
      <c r="CD336" s="148">
        <v>10</v>
      </c>
      <c r="CE336" s="148"/>
      <c r="CF336" s="148"/>
      <c r="CG336" s="148"/>
      <c r="CH336" s="169">
        <f t="shared" si="123"/>
        <v>10</v>
      </c>
    </row>
    <row r="337" spans="1:86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69"/>
      <c r="CC337" s="148"/>
      <c r="CD337" s="148"/>
      <c r="CE337" s="148"/>
      <c r="CF337" s="148"/>
      <c r="CG337" s="148"/>
      <c r="CH337" s="169"/>
    </row>
    <row r="338" spans="1:86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09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10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11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08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69">
        <f>AVERAGE(BY338:CA338)</f>
        <v>10.85</v>
      </c>
      <c r="CC338" s="148">
        <v>10.86</v>
      </c>
      <c r="CD338" s="148">
        <v>10.86</v>
      </c>
      <c r="CE338" s="148"/>
      <c r="CF338" s="148"/>
      <c r="CG338" s="148"/>
      <c r="CH338" s="169">
        <f>AVERAGE(CC338:CG338)</f>
        <v>10.86</v>
      </c>
    </row>
    <row r="339" spans="1:86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09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10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11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08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69">
        <f>AVERAGE(BY339:CA339)</f>
        <v>10.949999999999998</v>
      </c>
      <c r="CC339" s="148">
        <v>10.93</v>
      </c>
      <c r="CD339" s="148">
        <v>10.93</v>
      </c>
      <c r="CE339" s="148"/>
      <c r="CF339" s="148"/>
      <c r="CG339" s="148"/>
      <c r="CH339" s="169">
        <f>AVERAGE(CC339:CG339)</f>
        <v>10.93</v>
      </c>
    </row>
    <row r="340" spans="1:86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86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86" ht="18" customHeight="1" x14ac:dyDescent="0.25">
      <c r="A342" s="299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99"/>
      <c r="AK342" s="299"/>
      <c r="AL342" s="299"/>
      <c r="AM342" s="299"/>
      <c r="AN342" s="299"/>
      <c r="AO342" s="299"/>
      <c r="AP342" s="299"/>
      <c r="AQ342" s="299"/>
      <c r="AR342" s="299"/>
      <c r="AS342" s="299"/>
      <c r="AT342" s="299"/>
      <c r="AU342" s="299"/>
      <c r="AV342" s="299"/>
      <c r="AW342" s="299"/>
      <c r="AX342" s="299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G342" s="1"/>
    </row>
    <row r="343" spans="1:86" ht="18" x14ac:dyDescent="0.25">
      <c r="A343" s="299" t="s">
        <v>45</v>
      </c>
      <c r="B343" s="299"/>
      <c r="C343" s="306"/>
      <c r="D343" s="306"/>
      <c r="E343" s="306"/>
      <c r="F343" s="306"/>
      <c r="G343" s="306"/>
      <c r="H343" s="306"/>
      <c r="I343" s="306"/>
      <c r="J343" s="306"/>
      <c r="K343" s="306"/>
      <c r="L343" s="306"/>
      <c r="M343" s="306"/>
      <c r="N343" s="306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299"/>
      <c r="AM343" s="299"/>
      <c r="AN343" s="299"/>
      <c r="AO343" s="299"/>
      <c r="AP343" s="299"/>
      <c r="AQ343" s="299"/>
      <c r="AR343" s="299"/>
      <c r="AS343" s="299"/>
      <c r="AT343" s="299"/>
      <c r="AU343" s="299"/>
      <c r="AV343" s="299"/>
      <c r="AW343" s="299"/>
      <c r="AX343" s="299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299"/>
    </row>
    <row r="344" spans="1:86" ht="18" customHeight="1" x14ac:dyDescent="0.25">
      <c r="A344" s="303"/>
      <c r="B344" s="290"/>
      <c r="C344" s="300" t="s">
        <v>33</v>
      </c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1"/>
      <c r="AV344" s="301"/>
      <c r="AW344" s="301"/>
      <c r="AX344" s="301"/>
      <c r="AY344" s="301"/>
      <c r="AZ344" s="301"/>
      <c r="BA344" s="301"/>
      <c r="BB344" s="301"/>
      <c r="BC344" s="301"/>
      <c r="BD344" s="301"/>
      <c r="BE344" s="301"/>
      <c r="BF344" s="301"/>
      <c r="BG344" s="301"/>
      <c r="BH344" s="301"/>
      <c r="BI344" s="301"/>
      <c r="BJ344" s="301"/>
      <c r="BK344" s="301"/>
      <c r="BL344" s="301"/>
      <c r="BM344" s="301"/>
      <c r="BN344" s="301"/>
      <c r="BO344" s="301"/>
      <c r="BP344" s="301"/>
      <c r="BQ344" s="301"/>
      <c r="BR344" s="301"/>
      <c r="BS344" s="301"/>
      <c r="BT344" s="301"/>
      <c r="BU344" s="301"/>
      <c r="BV344" s="302"/>
      <c r="BW344" s="300"/>
      <c r="BX344" s="301"/>
      <c r="BY344" s="301"/>
      <c r="BZ344" s="301"/>
      <c r="CA344" s="301"/>
      <c r="CB344" s="301"/>
      <c r="CC344" s="301"/>
      <c r="CD344" s="301"/>
      <c r="CE344" s="301"/>
      <c r="CF344" s="301"/>
      <c r="CG344" s="301"/>
      <c r="CH344" s="301"/>
    </row>
    <row r="345" spans="1:86" ht="18.75" customHeight="1" x14ac:dyDescent="0.25">
      <c r="A345" s="304"/>
      <c r="B345" s="291"/>
      <c r="C345" s="284" t="s">
        <v>139</v>
      </c>
      <c r="D345" s="285"/>
      <c r="E345" s="285"/>
      <c r="F345" s="286"/>
      <c r="G345" s="280" t="s">
        <v>123</v>
      </c>
      <c r="H345" s="287" t="s">
        <v>139</v>
      </c>
      <c r="I345" s="288"/>
      <c r="J345" s="288"/>
      <c r="K345" s="289"/>
      <c r="L345" s="280" t="s">
        <v>123</v>
      </c>
      <c r="M345" s="287" t="s">
        <v>139</v>
      </c>
      <c r="N345" s="288"/>
      <c r="O345" s="288"/>
      <c r="P345" s="289"/>
      <c r="Q345" s="280" t="s">
        <v>123</v>
      </c>
      <c r="R345" s="284" t="s">
        <v>139</v>
      </c>
      <c r="S345" s="285"/>
      <c r="T345" s="285"/>
      <c r="U345" s="285"/>
      <c r="V345" s="286"/>
      <c r="W345" s="280" t="s">
        <v>123</v>
      </c>
      <c r="X345" s="284" t="s">
        <v>139</v>
      </c>
      <c r="Y345" s="285"/>
      <c r="Z345" s="285"/>
      <c r="AA345" s="286"/>
      <c r="AB345" s="280" t="s">
        <v>123</v>
      </c>
      <c r="AC345" s="287" t="s">
        <v>139</v>
      </c>
      <c r="AD345" s="288"/>
      <c r="AE345" s="288"/>
      <c r="AF345" s="289"/>
      <c r="AG345" s="280" t="s">
        <v>123</v>
      </c>
      <c r="AH345" s="287" t="s">
        <v>139</v>
      </c>
      <c r="AI345" s="288"/>
      <c r="AJ345" s="288"/>
      <c r="AK345" s="288"/>
      <c r="AL345" s="289"/>
      <c r="AM345" s="280" t="s">
        <v>123</v>
      </c>
      <c r="AN345" s="287" t="s">
        <v>139</v>
      </c>
      <c r="AO345" s="288"/>
      <c r="AP345" s="288"/>
      <c r="AQ345" s="289"/>
      <c r="AR345" s="280" t="s">
        <v>123</v>
      </c>
      <c r="AS345" s="287" t="s">
        <v>139</v>
      </c>
      <c r="AT345" s="288"/>
      <c r="AU345" s="288"/>
      <c r="AV345" s="288"/>
      <c r="AW345" s="253"/>
      <c r="AX345" s="280" t="s">
        <v>123</v>
      </c>
      <c r="AY345" s="287" t="s">
        <v>139</v>
      </c>
      <c r="AZ345" s="288"/>
      <c r="BA345" s="288"/>
      <c r="BB345" s="289"/>
      <c r="BC345" s="280" t="s">
        <v>123</v>
      </c>
      <c r="BD345" s="278" t="s">
        <v>139</v>
      </c>
      <c r="BE345" s="279"/>
      <c r="BF345" s="279"/>
      <c r="BG345" s="279"/>
      <c r="BH345" s="280" t="s">
        <v>123</v>
      </c>
      <c r="BI345" s="278" t="s">
        <v>139</v>
      </c>
      <c r="BJ345" s="279"/>
      <c r="BK345" s="279"/>
      <c r="BL345" s="279"/>
      <c r="BM345" s="279"/>
      <c r="BN345" s="280" t="s">
        <v>123</v>
      </c>
      <c r="BO345" s="278" t="s">
        <v>316</v>
      </c>
      <c r="BP345" s="279"/>
      <c r="BQ345" s="279"/>
      <c r="BR345" s="279"/>
      <c r="BS345" s="280" t="s">
        <v>123</v>
      </c>
      <c r="BT345" s="278" t="s">
        <v>316</v>
      </c>
      <c r="BU345" s="279"/>
      <c r="BV345" s="279"/>
      <c r="BW345" s="279"/>
      <c r="BX345" s="280" t="s">
        <v>123</v>
      </c>
      <c r="BY345" s="278" t="s">
        <v>316</v>
      </c>
      <c r="BZ345" s="279"/>
      <c r="CA345" s="279"/>
      <c r="CB345" s="280" t="s">
        <v>123</v>
      </c>
      <c r="CC345" s="278" t="s">
        <v>316</v>
      </c>
      <c r="CD345" s="279"/>
      <c r="CE345" s="279"/>
      <c r="CF345" s="279"/>
      <c r="CG345" s="279"/>
      <c r="CH345" s="280" t="s">
        <v>123</v>
      </c>
    </row>
    <row r="346" spans="1:86" ht="18.75" customHeight="1" x14ac:dyDescent="0.25">
      <c r="A346" s="305"/>
      <c r="B346" s="292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1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1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1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1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1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1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1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1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1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1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1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1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1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1"/>
      <c r="BY346" s="138" t="s">
        <v>326</v>
      </c>
      <c r="BZ346" s="138" t="s">
        <v>146</v>
      </c>
      <c r="CA346" s="138" t="s">
        <v>327</v>
      </c>
      <c r="CB346" s="281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1"/>
    </row>
    <row r="347" spans="1:86" ht="18" customHeight="1" x14ac:dyDescent="0.25">
      <c r="A347" s="282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69" t="e">
        <f>AVERAGE(BY347:CA347)</f>
        <v>#DIV/0!</v>
      </c>
      <c r="CC347" s="135"/>
      <c r="CD347" s="135"/>
      <c r="CE347" s="135"/>
      <c r="CF347" s="135"/>
      <c r="CG347" s="135"/>
      <c r="CH347" s="169" t="e">
        <f>AVERAGE(CC347:CG347)</f>
        <v>#DIV/0!</v>
      </c>
    </row>
    <row r="348" spans="1:86" ht="18" customHeight="1" x14ac:dyDescent="0.25">
      <c r="A348" s="283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24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69">
        <f>AVERAGE(BY348:CA348)</f>
        <v>5.5</v>
      </c>
      <c r="CC348" s="148">
        <v>5.5</v>
      </c>
      <c r="CD348" s="148">
        <v>5.5</v>
      </c>
      <c r="CE348" s="148"/>
      <c r="CF348" s="148"/>
      <c r="CG348" s="148"/>
      <c r="CH348" s="169">
        <f>AVERAGE(CC348:CG348)</f>
        <v>5.5</v>
      </c>
    </row>
    <row r="349" spans="1:86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25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26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27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24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69">
        <f>AVERAGE(BY349:CA349)</f>
        <v>6.5</v>
      </c>
      <c r="CC349" s="148">
        <v>6.5</v>
      </c>
      <c r="CD349" s="148">
        <v>7</v>
      </c>
      <c r="CE349" s="148"/>
      <c r="CF349" s="148"/>
      <c r="CG349" s="148"/>
      <c r="CH349" s="169">
        <f>AVERAGE(CC349:CG349)</f>
        <v>6.75</v>
      </c>
    </row>
    <row r="350" spans="1:86" ht="18" customHeight="1" x14ac:dyDescent="0.25">
      <c r="A350" s="282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69"/>
      <c r="CC350" s="135"/>
      <c r="CD350" s="135"/>
      <c r="CE350" s="135"/>
      <c r="CF350" s="135"/>
      <c r="CG350" s="135"/>
      <c r="CH350" s="169"/>
    </row>
    <row r="351" spans="1:86" ht="18" customHeight="1" x14ac:dyDescent="0.25">
      <c r="A351" s="283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25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26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27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24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2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2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3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3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3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33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34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35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36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37">AVERAGE(BT351:BW351)</f>
        <v>2.8449999999999998</v>
      </c>
      <c r="BY351" s="148">
        <v>2.5</v>
      </c>
      <c r="BZ351" s="148">
        <v>2.5</v>
      </c>
      <c r="CA351" s="148">
        <v>2.5</v>
      </c>
      <c r="CB351" s="169">
        <f t="shared" ref="CB351:CB377" si="138">AVERAGE(BY351:CA351)</f>
        <v>2.5</v>
      </c>
      <c r="CC351" s="148">
        <v>2.5</v>
      </c>
      <c r="CD351" s="148">
        <v>3.3</v>
      </c>
      <c r="CE351" s="148"/>
      <c r="CF351" s="148"/>
      <c r="CG351" s="148"/>
      <c r="CH351" s="169">
        <f t="shared" ref="CH351:CH377" si="139">AVERAGE(CC351:CG351)</f>
        <v>2.9</v>
      </c>
    </row>
    <row r="352" spans="1:86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25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26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27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24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2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2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3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3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3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33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34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35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36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37"/>
        <v>3.3</v>
      </c>
      <c r="BY352" s="148">
        <v>4</v>
      </c>
      <c r="BZ352" s="148">
        <v>4</v>
      </c>
      <c r="CA352" s="148">
        <v>4.5</v>
      </c>
      <c r="CB352" s="169">
        <f t="shared" si="138"/>
        <v>4.166666666666667</v>
      </c>
      <c r="CC352" s="148">
        <v>5</v>
      </c>
      <c r="CD352" s="148">
        <v>6</v>
      </c>
      <c r="CE352" s="148"/>
      <c r="CF352" s="148"/>
      <c r="CG352" s="148"/>
      <c r="CH352" s="169">
        <f t="shared" si="139"/>
        <v>5.5</v>
      </c>
    </row>
    <row r="353" spans="1:86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25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26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27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24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2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2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3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3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3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33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34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35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36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37"/>
        <v>19.5625</v>
      </c>
      <c r="BY353" s="148">
        <v>21</v>
      </c>
      <c r="BZ353" s="148">
        <v>21</v>
      </c>
      <c r="CA353" s="148">
        <v>18</v>
      </c>
      <c r="CB353" s="169">
        <f t="shared" si="138"/>
        <v>20</v>
      </c>
      <c r="CC353" s="148">
        <v>15</v>
      </c>
      <c r="CD353" s="148">
        <v>13</v>
      </c>
      <c r="CE353" s="148"/>
      <c r="CF353" s="148"/>
      <c r="CG353" s="148"/>
      <c r="CH353" s="169">
        <f t="shared" si="139"/>
        <v>14</v>
      </c>
    </row>
    <row r="354" spans="1:86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25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26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27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24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2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2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3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3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3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33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34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35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36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37"/>
        <v>18.625</v>
      </c>
      <c r="BY354" s="148">
        <v>23</v>
      </c>
      <c r="BZ354" s="148">
        <v>23</v>
      </c>
      <c r="CA354" s="148">
        <v>18</v>
      </c>
      <c r="CB354" s="169">
        <f t="shared" si="138"/>
        <v>21.333333333333332</v>
      </c>
      <c r="CC354" s="148">
        <v>18</v>
      </c>
      <c r="CD354" s="148">
        <v>15</v>
      </c>
      <c r="CE354" s="148"/>
      <c r="CF354" s="148"/>
      <c r="CG354" s="148"/>
      <c r="CH354" s="169">
        <f t="shared" si="139"/>
        <v>16.5</v>
      </c>
    </row>
    <row r="355" spans="1:86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25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26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27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24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2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2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3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3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3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33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34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35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36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37"/>
        <v>5</v>
      </c>
      <c r="BY355" s="148">
        <v>5</v>
      </c>
      <c r="BZ355" s="148">
        <v>5</v>
      </c>
      <c r="CA355" s="148">
        <v>5</v>
      </c>
      <c r="CB355" s="169">
        <f t="shared" si="138"/>
        <v>5</v>
      </c>
      <c r="CC355" s="148">
        <v>5</v>
      </c>
      <c r="CD355" s="148">
        <v>5</v>
      </c>
      <c r="CE355" s="148"/>
      <c r="CF355" s="148"/>
      <c r="CG355" s="148"/>
      <c r="CH355" s="169">
        <f t="shared" si="139"/>
        <v>5</v>
      </c>
    </row>
    <row r="356" spans="1:86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25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26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27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24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2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2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3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3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3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33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34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35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36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37"/>
        <v>19</v>
      </c>
      <c r="BY356" s="148">
        <v>19</v>
      </c>
      <c r="BZ356" s="148">
        <v>19</v>
      </c>
      <c r="CA356" s="148">
        <v>19</v>
      </c>
      <c r="CB356" s="169">
        <f t="shared" si="138"/>
        <v>19</v>
      </c>
      <c r="CC356" s="148">
        <v>15</v>
      </c>
      <c r="CD356" s="148">
        <v>15</v>
      </c>
      <c r="CE356" s="148"/>
      <c r="CF356" s="148"/>
      <c r="CG356" s="148"/>
      <c r="CH356" s="169">
        <f t="shared" si="139"/>
        <v>15</v>
      </c>
    </row>
    <row r="357" spans="1:86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25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26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27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24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2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2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3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3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3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33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34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35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36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37"/>
        <v>15</v>
      </c>
      <c r="BY357" s="148">
        <v>15</v>
      </c>
      <c r="BZ357" s="148">
        <v>15</v>
      </c>
      <c r="CA357" s="148">
        <v>15</v>
      </c>
      <c r="CB357" s="169">
        <f t="shared" si="138"/>
        <v>15</v>
      </c>
      <c r="CC357" s="148">
        <v>18</v>
      </c>
      <c r="CD357" s="148">
        <v>18</v>
      </c>
      <c r="CE357" s="148"/>
      <c r="CF357" s="148"/>
      <c r="CG357" s="148"/>
      <c r="CH357" s="169">
        <f t="shared" si="139"/>
        <v>18</v>
      </c>
    </row>
    <row r="358" spans="1:86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25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26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27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24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2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2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3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3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3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33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34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35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36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37"/>
        <v>16.407499999999999</v>
      </c>
      <c r="BY358" s="148">
        <v>17</v>
      </c>
      <c r="BZ358" s="148">
        <v>17</v>
      </c>
      <c r="CA358" s="148">
        <v>18</v>
      </c>
      <c r="CB358" s="169">
        <f t="shared" si="138"/>
        <v>17.333333333333332</v>
      </c>
      <c r="CC358" s="148">
        <v>19</v>
      </c>
      <c r="CD358" s="148">
        <v>19</v>
      </c>
      <c r="CE358" s="148"/>
      <c r="CF358" s="148"/>
      <c r="CG358" s="148"/>
      <c r="CH358" s="169">
        <f t="shared" si="139"/>
        <v>19</v>
      </c>
    </row>
    <row r="359" spans="1:86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25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26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27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24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2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2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3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3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3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33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34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35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36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37"/>
        <v>90.3125</v>
      </c>
      <c r="BY359" s="148">
        <v>90</v>
      </c>
      <c r="BZ359" s="148">
        <v>90</v>
      </c>
      <c r="CA359" s="148">
        <v>90</v>
      </c>
      <c r="CB359" s="169">
        <f t="shared" si="138"/>
        <v>90</v>
      </c>
      <c r="CC359" s="148">
        <v>90</v>
      </c>
      <c r="CD359" s="148">
        <v>90</v>
      </c>
      <c r="CE359" s="148"/>
      <c r="CF359" s="148"/>
      <c r="CG359" s="148"/>
      <c r="CH359" s="169">
        <f t="shared" si="139"/>
        <v>90</v>
      </c>
    </row>
    <row r="360" spans="1:86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25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26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27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24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2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2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3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3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3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33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34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35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36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37"/>
        <v>90</v>
      </c>
      <c r="BY360" s="148">
        <v>100</v>
      </c>
      <c r="BZ360" s="148">
        <v>100</v>
      </c>
      <c r="CA360" s="148">
        <v>100</v>
      </c>
      <c r="CB360" s="169">
        <f t="shared" si="138"/>
        <v>100</v>
      </c>
      <c r="CC360" s="148">
        <v>100</v>
      </c>
      <c r="CD360" s="148">
        <v>100</v>
      </c>
      <c r="CE360" s="148"/>
      <c r="CF360" s="148"/>
      <c r="CG360" s="148"/>
      <c r="CH360" s="169">
        <f t="shared" si="139"/>
        <v>100</v>
      </c>
    </row>
    <row r="361" spans="1:86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25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26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27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24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2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2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3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3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3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33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34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35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36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37"/>
        <v>5</v>
      </c>
      <c r="BY361" s="148">
        <v>5</v>
      </c>
      <c r="BZ361" s="148">
        <v>5</v>
      </c>
      <c r="CA361" s="148">
        <v>5</v>
      </c>
      <c r="CB361" s="169">
        <f t="shared" si="138"/>
        <v>5</v>
      </c>
      <c r="CC361" s="148">
        <v>5</v>
      </c>
      <c r="CD361" s="148">
        <v>5</v>
      </c>
      <c r="CE361" s="148"/>
      <c r="CF361" s="148"/>
      <c r="CG361" s="148"/>
      <c r="CH361" s="169">
        <f t="shared" si="139"/>
        <v>5</v>
      </c>
    </row>
    <row r="362" spans="1:86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25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26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27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24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2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2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3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3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3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33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34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35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36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37"/>
        <v>11.157500000000001</v>
      </c>
      <c r="BY362" s="148">
        <v>11</v>
      </c>
      <c r="BZ362" s="148">
        <v>11</v>
      </c>
      <c r="CA362" s="148">
        <v>11.5</v>
      </c>
      <c r="CB362" s="169">
        <f t="shared" si="138"/>
        <v>11.166666666666666</v>
      </c>
      <c r="CC362" s="148">
        <v>13</v>
      </c>
      <c r="CD362" s="148">
        <v>13</v>
      </c>
      <c r="CE362" s="148"/>
      <c r="CF362" s="148"/>
      <c r="CG362" s="148"/>
      <c r="CH362" s="169">
        <f t="shared" si="139"/>
        <v>13</v>
      </c>
    </row>
    <row r="363" spans="1:86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25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26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27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24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2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2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3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3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3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33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34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35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36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37"/>
        <v>11</v>
      </c>
      <c r="BY363" s="148">
        <v>11</v>
      </c>
      <c r="BZ363" s="148">
        <v>11</v>
      </c>
      <c r="CA363" s="148">
        <v>11</v>
      </c>
      <c r="CB363" s="169">
        <f t="shared" si="138"/>
        <v>11</v>
      </c>
      <c r="CC363" s="148">
        <v>11</v>
      </c>
      <c r="CD363" s="148">
        <v>11</v>
      </c>
      <c r="CE363" s="148"/>
      <c r="CF363" s="148"/>
      <c r="CG363" s="148"/>
      <c r="CH363" s="169">
        <f t="shared" si="139"/>
        <v>11</v>
      </c>
    </row>
    <row r="364" spans="1:86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25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26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27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24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2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2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3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3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3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33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34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35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36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37"/>
        <v>42</v>
      </c>
      <c r="BY364" s="148">
        <v>42</v>
      </c>
      <c r="BZ364" s="148">
        <v>42</v>
      </c>
      <c r="CA364" s="148">
        <v>42</v>
      </c>
      <c r="CB364" s="169">
        <f t="shared" si="138"/>
        <v>42</v>
      </c>
      <c r="CC364" s="148">
        <v>42</v>
      </c>
      <c r="CD364" s="148">
        <v>42</v>
      </c>
      <c r="CE364" s="148"/>
      <c r="CF364" s="148"/>
      <c r="CG364" s="148"/>
      <c r="CH364" s="169">
        <f t="shared" si="139"/>
        <v>42</v>
      </c>
    </row>
    <row r="365" spans="1:86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25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26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27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24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2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2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3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3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3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33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34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35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36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37"/>
        <v>44</v>
      </c>
      <c r="BY365" s="148">
        <v>44</v>
      </c>
      <c r="BZ365" s="148">
        <v>44</v>
      </c>
      <c r="CA365" s="148">
        <v>44</v>
      </c>
      <c r="CB365" s="169">
        <f t="shared" si="138"/>
        <v>44</v>
      </c>
      <c r="CC365" s="148">
        <v>44</v>
      </c>
      <c r="CD365" s="148">
        <v>44</v>
      </c>
      <c r="CE365" s="148"/>
      <c r="CF365" s="148"/>
      <c r="CG365" s="148"/>
      <c r="CH365" s="169">
        <f t="shared" si="139"/>
        <v>44</v>
      </c>
    </row>
    <row r="366" spans="1:86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25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26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27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24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2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2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3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3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3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33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34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35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36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37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69">
        <f t="shared" si="138"/>
        <v>4.4000000000000004</v>
      </c>
      <c r="CC366" s="148">
        <v>4.4000000000000004</v>
      </c>
      <c r="CD366" s="148">
        <v>4.4000000000000004</v>
      </c>
      <c r="CE366" s="148"/>
      <c r="CF366" s="148"/>
      <c r="CG366" s="148"/>
      <c r="CH366" s="169">
        <f t="shared" si="139"/>
        <v>4.4000000000000004</v>
      </c>
    </row>
    <row r="367" spans="1:86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25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26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27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24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2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2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3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3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3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33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34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35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36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37"/>
        <v>4</v>
      </c>
      <c r="BY367" s="148">
        <v>4</v>
      </c>
      <c r="BZ367" s="148">
        <v>4</v>
      </c>
      <c r="CA367" s="148">
        <v>4</v>
      </c>
      <c r="CB367" s="169">
        <f t="shared" si="138"/>
        <v>4</v>
      </c>
      <c r="CC367" s="148">
        <v>4</v>
      </c>
      <c r="CD367" s="148">
        <v>4</v>
      </c>
      <c r="CE367" s="148"/>
      <c r="CF367" s="148"/>
      <c r="CG367" s="148"/>
      <c r="CH367" s="169">
        <f t="shared" si="139"/>
        <v>4</v>
      </c>
    </row>
    <row r="368" spans="1:86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25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26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27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24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2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2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3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3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3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33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34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35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36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37"/>
        <v>3.3</v>
      </c>
      <c r="BY368" s="148">
        <v>4</v>
      </c>
      <c r="BZ368" s="148">
        <v>4</v>
      </c>
      <c r="CA368" s="148">
        <v>3.3</v>
      </c>
      <c r="CB368" s="169">
        <f t="shared" si="138"/>
        <v>3.7666666666666671</v>
      </c>
      <c r="CC368" s="148">
        <v>3.3</v>
      </c>
      <c r="CD368" s="148">
        <v>3.3</v>
      </c>
      <c r="CE368" s="148"/>
      <c r="CF368" s="148"/>
      <c r="CG368" s="148"/>
      <c r="CH368" s="169">
        <f t="shared" si="139"/>
        <v>3.3</v>
      </c>
    </row>
    <row r="369" spans="1:86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25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26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27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24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2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2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3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3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3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33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34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35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36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37"/>
        <v>15</v>
      </c>
      <c r="BY369" s="148">
        <v>15</v>
      </c>
      <c r="BZ369" s="148">
        <v>15</v>
      </c>
      <c r="CA369" s="148">
        <v>15</v>
      </c>
      <c r="CB369" s="169">
        <f t="shared" si="138"/>
        <v>15</v>
      </c>
      <c r="CC369" s="148">
        <v>15</v>
      </c>
      <c r="CD369" s="148">
        <v>15</v>
      </c>
      <c r="CE369" s="148"/>
      <c r="CF369" s="148"/>
      <c r="CG369" s="148"/>
      <c r="CH369" s="169">
        <f t="shared" si="139"/>
        <v>15</v>
      </c>
    </row>
    <row r="370" spans="1:86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25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26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27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24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2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2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3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3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3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33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34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35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36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37"/>
        <v>18</v>
      </c>
      <c r="BY370" s="148">
        <v>18</v>
      </c>
      <c r="BZ370" s="148">
        <v>18</v>
      </c>
      <c r="CA370" s="148">
        <v>18</v>
      </c>
      <c r="CB370" s="169">
        <f t="shared" si="138"/>
        <v>18</v>
      </c>
      <c r="CC370" s="148">
        <v>18</v>
      </c>
      <c r="CD370" s="148">
        <v>18</v>
      </c>
      <c r="CE370" s="148"/>
      <c r="CF370" s="148"/>
      <c r="CG370" s="148"/>
      <c r="CH370" s="169">
        <f t="shared" si="139"/>
        <v>18</v>
      </c>
    </row>
    <row r="371" spans="1:86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25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26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27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24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2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2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3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3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3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33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34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35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36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37"/>
        <v>16</v>
      </c>
      <c r="BY371" s="148">
        <v>16</v>
      </c>
      <c r="BZ371" s="148">
        <v>16</v>
      </c>
      <c r="CA371" s="148">
        <v>16</v>
      </c>
      <c r="CB371" s="169">
        <f t="shared" si="138"/>
        <v>16</v>
      </c>
      <c r="CC371" s="148">
        <v>16</v>
      </c>
      <c r="CD371" s="148">
        <v>16</v>
      </c>
      <c r="CE371" s="148"/>
      <c r="CF371" s="148"/>
      <c r="CG371" s="148"/>
      <c r="CH371" s="169">
        <f t="shared" si="139"/>
        <v>16</v>
      </c>
    </row>
    <row r="372" spans="1:86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25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26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27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24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2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2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3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3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3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33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34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35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36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37"/>
        <v>3.5</v>
      </c>
      <c r="BY372" s="148">
        <v>3.5</v>
      </c>
      <c r="BZ372" s="148">
        <v>3.5</v>
      </c>
      <c r="CA372" s="148">
        <v>3.5</v>
      </c>
      <c r="CB372" s="169">
        <f t="shared" si="138"/>
        <v>3.5</v>
      </c>
      <c r="CC372" s="148">
        <v>3.5</v>
      </c>
      <c r="CD372" s="148">
        <v>3.5</v>
      </c>
      <c r="CE372" s="148"/>
      <c r="CF372" s="148"/>
      <c r="CG372" s="148"/>
      <c r="CH372" s="169">
        <f t="shared" si="139"/>
        <v>3.5</v>
      </c>
    </row>
    <row r="373" spans="1:86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25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26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27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24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2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2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3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3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3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33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34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35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36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37"/>
        <v>3</v>
      </c>
      <c r="BY373" s="148">
        <v>3</v>
      </c>
      <c r="BZ373" s="148">
        <v>3</v>
      </c>
      <c r="CA373" s="148">
        <v>3</v>
      </c>
      <c r="CB373" s="169">
        <f t="shared" si="138"/>
        <v>3</v>
      </c>
      <c r="CC373" s="148">
        <v>3</v>
      </c>
      <c r="CD373" s="148">
        <v>3</v>
      </c>
      <c r="CE373" s="148"/>
      <c r="CF373" s="148"/>
      <c r="CG373" s="148"/>
      <c r="CH373" s="169">
        <f t="shared" si="139"/>
        <v>3</v>
      </c>
    </row>
    <row r="374" spans="1:86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25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26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27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24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2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2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3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3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3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33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34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35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36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37"/>
        <v>28</v>
      </c>
      <c r="BY374" s="148">
        <v>28</v>
      </c>
      <c r="BZ374" s="148">
        <v>28</v>
      </c>
      <c r="CA374" s="148">
        <v>28</v>
      </c>
      <c r="CB374" s="169">
        <f t="shared" si="138"/>
        <v>28</v>
      </c>
      <c r="CC374" s="148">
        <v>28</v>
      </c>
      <c r="CD374" s="148">
        <v>28</v>
      </c>
      <c r="CE374" s="148"/>
      <c r="CF374" s="148"/>
      <c r="CG374" s="148"/>
      <c r="CH374" s="169">
        <f t="shared" si="139"/>
        <v>28</v>
      </c>
    </row>
    <row r="375" spans="1:86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25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26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27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24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2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2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3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3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3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33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34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35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36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37"/>
        <v>7</v>
      </c>
      <c r="BY375" s="148">
        <v>7</v>
      </c>
      <c r="BZ375" s="148">
        <v>7</v>
      </c>
      <c r="CA375" s="148">
        <v>7</v>
      </c>
      <c r="CB375" s="169">
        <f t="shared" si="138"/>
        <v>7</v>
      </c>
      <c r="CC375" s="148">
        <v>7</v>
      </c>
      <c r="CD375" s="148">
        <v>6.9</v>
      </c>
      <c r="CE375" s="148"/>
      <c r="CF375" s="148"/>
      <c r="CG375" s="148"/>
      <c r="CH375" s="169">
        <f t="shared" si="139"/>
        <v>6.95</v>
      </c>
    </row>
    <row r="376" spans="1:86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25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26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27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24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2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2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3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3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3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33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34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35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36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37"/>
        <v>10.8</v>
      </c>
      <c r="BY376" s="148">
        <v>10.8</v>
      </c>
      <c r="BZ376" s="148">
        <v>10.8</v>
      </c>
      <c r="CA376" s="148">
        <v>10.8</v>
      </c>
      <c r="CB376" s="169">
        <f t="shared" si="138"/>
        <v>10.800000000000002</v>
      </c>
      <c r="CC376" s="148">
        <v>10.8</v>
      </c>
      <c r="CD376" s="148">
        <v>10.8</v>
      </c>
      <c r="CE376" s="148"/>
      <c r="CF376" s="148"/>
      <c r="CG376" s="148"/>
      <c r="CH376" s="169">
        <f t="shared" si="139"/>
        <v>10.8</v>
      </c>
    </row>
    <row r="377" spans="1:86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25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26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27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24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2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2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3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3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3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33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34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35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36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37"/>
        <v>11.6</v>
      </c>
      <c r="BY377" s="148">
        <v>11.6</v>
      </c>
      <c r="BZ377" s="148">
        <v>11.6</v>
      </c>
      <c r="CA377" s="148">
        <v>11.6</v>
      </c>
      <c r="CB377" s="169">
        <f t="shared" si="138"/>
        <v>11.6</v>
      </c>
      <c r="CC377" s="148">
        <v>11.6</v>
      </c>
      <c r="CD377" s="148">
        <v>11.6</v>
      </c>
      <c r="CE377" s="148"/>
      <c r="CF377" s="148"/>
      <c r="CG377" s="148"/>
      <c r="CH377" s="169">
        <f t="shared" si="139"/>
        <v>11.6</v>
      </c>
    </row>
    <row r="378" spans="1:86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169"/>
      <c r="CC378" s="271"/>
      <c r="CD378" s="271"/>
      <c r="CE378" s="271"/>
      <c r="CF378" s="271"/>
      <c r="CG378" s="271"/>
      <c r="CH378" s="169"/>
    </row>
    <row r="379" spans="1:86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25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26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27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24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169">
        <f>AVERAGE(BY379:CA379)</f>
        <v>10.85</v>
      </c>
      <c r="CC379" s="270">
        <v>10.86</v>
      </c>
      <c r="CD379" s="270">
        <v>10.86</v>
      </c>
      <c r="CE379" s="270"/>
      <c r="CF379" s="270"/>
      <c r="CG379" s="270"/>
      <c r="CH379" s="169">
        <f>AVERAGE(CC379:CG379)</f>
        <v>10.86</v>
      </c>
    </row>
    <row r="380" spans="1:86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25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26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27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24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69">
        <f>AVERAGE(BY380:CA380)</f>
        <v>10.949999999999998</v>
      </c>
      <c r="CC380" s="148">
        <v>10.93</v>
      </c>
      <c r="CD380" s="148">
        <v>10.93</v>
      </c>
      <c r="CE380" s="148"/>
      <c r="CF380" s="148"/>
      <c r="CG380" s="148"/>
      <c r="CH380" s="169">
        <f>AVERAGE(CC380:CG380)</f>
        <v>10.93</v>
      </c>
    </row>
    <row r="381" spans="1:86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86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86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86" ht="18.75" customHeight="1" x14ac:dyDescent="0.3">
      <c r="B384" s="143" t="s">
        <v>4</v>
      </c>
    </row>
    <row r="385" spans="1:86" ht="18" x14ac:dyDescent="0.25">
      <c r="A385" s="299" t="s">
        <v>45</v>
      </c>
      <c r="B385" s="299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299"/>
      <c r="AM385" s="299"/>
      <c r="AN385" s="299"/>
      <c r="AO385" s="299"/>
      <c r="AP385" s="299"/>
      <c r="AQ385" s="299"/>
      <c r="AR385" s="299"/>
      <c r="AS385" s="299"/>
      <c r="AT385" s="299"/>
      <c r="AU385" s="299"/>
      <c r="AV385" s="299"/>
      <c r="AW385" s="299"/>
      <c r="AX385" s="299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299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299"/>
    </row>
    <row r="386" spans="1:86" ht="18" customHeight="1" x14ac:dyDescent="0.25">
      <c r="A386" s="206"/>
      <c r="B386" s="290"/>
      <c r="C386" s="300" t="s">
        <v>67</v>
      </c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  <c r="AA386" s="301"/>
      <c r="AB386" s="301"/>
      <c r="AC386" s="301"/>
      <c r="AD386" s="301"/>
      <c r="AE386" s="301"/>
      <c r="AF386" s="301"/>
      <c r="AG386" s="301"/>
      <c r="AH386" s="301"/>
      <c r="AI386" s="301"/>
      <c r="AJ386" s="301"/>
      <c r="AK386" s="301"/>
      <c r="AL386" s="301"/>
      <c r="AM386" s="301"/>
      <c r="AN386" s="301"/>
      <c r="AO386" s="301"/>
      <c r="AP386" s="301"/>
      <c r="AQ386" s="301"/>
      <c r="AR386" s="301"/>
      <c r="AS386" s="301"/>
      <c r="AT386" s="301"/>
      <c r="AU386" s="301"/>
      <c r="AV386" s="301"/>
      <c r="AW386" s="301"/>
      <c r="AX386" s="301"/>
      <c r="AY386" s="301"/>
      <c r="AZ386" s="301"/>
      <c r="BA386" s="301"/>
      <c r="BB386" s="301"/>
      <c r="BC386" s="301"/>
      <c r="BD386" s="301"/>
      <c r="BE386" s="301"/>
      <c r="BF386" s="301"/>
      <c r="BG386" s="301"/>
      <c r="BH386" s="301"/>
      <c r="BI386" s="301"/>
      <c r="BJ386" s="301"/>
      <c r="BK386" s="301"/>
      <c r="BL386" s="301"/>
      <c r="BM386" s="301"/>
      <c r="BN386" s="301"/>
      <c r="BO386" s="301"/>
      <c r="BP386" s="301"/>
      <c r="BQ386" s="301"/>
      <c r="BR386" s="301"/>
      <c r="BS386" s="301"/>
      <c r="BT386" s="301"/>
      <c r="BU386" s="301"/>
      <c r="BV386" s="302"/>
      <c r="BW386" s="300"/>
      <c r="BX386" s="301"/>
      <c r="BY386" s="301"/>
      <c r="BZ386" s="301"/>
      <c r="CA386" s="301"/>
      <c r="CB386" s="301"/>
      <c r="CC386" s="301"/>
      <c r="CD386" s="301"/>
      <c r="CE386" s="301"/>
      <c r="CF386" s="301"/>
      <c r="CG386" s="301"/>
      <c r="CH386" s="301"/>
    </row>
    <row r="387" spans="1:86" ht="18.75" customHeight="1" x14ac:dyDescent="0.3">
      <c r="A387" s="218"/>
      <c r="B387" s="291"/>
      <c r="C387" s="284" t="s">
        <v>139</v>
      </c>
      <c r="D387" s="285"/>
      <c r="E387" s="285"/>
      <c r="F387" s="286"/>
      <c r="G387" s="280" t="s">
        <v>123</v>
      </c>
      <c r="H387" s="287" t="s">
        <v>139</v>
      </c>
      <c r="I387" s="288"/>
      <c r="J387" s="288"/>
      <c r="K387" s="289"/>
      <c r="L387" s="280" t="s">
        <v>123</v>
      </c>
      <c r="M387" s="287" t="s">
        <v>139</v>
      </c>
      <c r="N387" s="288"/>
      <c r="O387" s="288"/>
      <c r="P387" s="289"/>
      <c r="Q387" s="280" t="s">
        <v>123</v>
      </c>
      <c r="R387" s="284" t="s">
        <v>139</v>
      </c>
      <c r="S387" s="285"/>
      <c r="T387" s="285"/>
      <c r="U387" s="285"/>
      <c r="V387" s="286"/>
      <c r="W387" s="280" t="s">
        <v>123</v>
      </c>
      <c r="X387" s="284" t="s">
        <v>139</v>
      </c>
      <c r="Y387" s="285"/>
      <c r="Z387" s="285"/>
      <c r="AA387" s="286"/>
      <c r="AB387" s="280" t="s">
        <v>123</v>
      </c>
      <c r="AC387" s="287" t="s">
        <v>139</v>
      </c>
      <c r="AD387" s="288"/>
      <c r="AE387" s="288"/>
      <c r="AF387" s="289"/>
      <c r="AG387" s="280" t="s">
        <v>123</v>
      </c>
      <c r="AH387" s="287" t="s">
        <v>139</v>
      </c>
      <c r="AI387" s="288"/>
      <c r="AJ387" s="288"/>
      <c r="AK387" s="288"/>
      <c r="AL387" s="289"/>
      <c r="AM387" s="280" t="s">
        <v>123</v>
      </c>
      <c r="AN387" s="287" t="s">
        <v>139</v>
      </c>
      <c r="AO387" s="288"/>
      <c r="AP387" s="288"/>
      <c r="AQ387" s="289"/>
      <c r="AR387" s="280" t="s">
        <v>123</v>
      </c>
      <c r="AS387" s="287" t="s">
        <v>139</v>
      </c>
      <c r="AT387" s="288"/>
      <c r="AU387" s="288"/>
      <c r="AV387" s="288"/>
      <c r="AW387" s="253"/>
      <c r="AX387" s="280" t="s">
        <v>123</v>
      </c>
      <c r="AY387" s="287" t="s">
        <v>139</v>
      </c>
      <c r="AZ387" s="288"/>
      <c r="BA387" s="288"/>
      <c r="BB387" s="289"/>
      <c r="BC387" s="280" t="s">
        <v>123</v>
      </c>
      <c r="BD387" s="278" t="s">
        <v>139</v>
      </c>
      <c r="BE387" s="279"/>
      <c r="BF387" s="279"/>
      <c r="BG387" s="279"/>
      <c r="BH387" s="280" t="s">
        <v>123</v>
      </c>
      <c r="BI387" s="278" t="s">
        <v>139</v>
      </c>
      <c r="BJ387" s="279"/>
      <c r="BK387" s="279"/>
      <c r="BL387" s="279"/>
      <c r="BM387" s="279"/>
      <c r="BN387" s="280" t="s">
        <v>123</v>
      </c>
      <c r="BO387" s="278" t="s">
        <v>316</v>
      </c>
      <c r="BP387" s="279"/>
      <c r="BQ387" s="279"/>
      <c r="BR387" s="279"/>
      <c r="BS387" s="280" t="s">
        <v>123</v>
      </c>
      <c r="BT387" s="278" t="s">
        <v>316</v>
      </c>
      <c r="BU387" s="279"/>
      <c r="BV387" s="279"/>
      <c r="BW387" s="279"/>
      <c r="BX387" s="280" t="s">
        <v>123</v>
      </c>
      <c r="BY387" s="278" t="s">
        <v>316</v>
      </c>
      <c r="BZ387" s="279"/>
      <c r="CA387" s="279"/>
      <c r="CB387" s="280" t="s">
        <v>123</v>
      </c>
      <c r="CC387" s="278" t="s">
        <v>316</v>
      </c>
      <c r="CD387" s="279"/>
      <c r="CE387" s="279"/>
      <c r="CF387" s="279"/>
      <c r="CG387" s="279"/>
      <c r="CH387" s="280" t="s">
        <v>123</v>
      </c>
    </row>
    <row r="388" spans="1:86" ht="18.75" customHeight="1" x14ac:dyDescent="0.25">
      <c r="A388" s="208"/>
      <c r="B388" s="292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1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1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1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1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1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1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1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1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1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1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1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1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1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1"/>
      <c r="BY388" s="138" t="s">
        <v>326</v>
      </c>
      <c r="BZ388" s="138" t="s">
        <v>146</v>
      </c>
      <c r="CA388" s="138" t="s">
        <v>327</v>
      </c>
      <c r="CB388" s="281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1"/>
    </row>
    <row r="389" spans="1:86" ht="18" customHeight="1" x14ac:dyDescent="0.25">
      <c r="A389" s="282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69" t="e">
        <f>AVERAGE(BY389:CA389)</f>
        <v>#DIV/0!</v>
      </c>
      <c r="CC389" s="135"/>
      <c r="CD389" s="135"/>
      <c r="CE389" s="135"/>
      <c r="CF389" s="135"/>
      <c r="CG389" s="135"/>
      <c r="CH389" s="169" t="e">
        <f>AVERAGE(CC389:CG389)</f>
        <v>#DIV/0!</v>
      </c>
    </row>
    <row r="390" spans="1:86" ht="18" customHeight="1" x14ac:dyDescent="0.25">
      <c r="A390" s="283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40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69">
        <f>AVERAGE(BY390:CA390)</f>
        <v>5.833333333333333</v>
      </c>
      <c r="CC390" s="148">
        <v>5.5</v>
      </c>
      <c r="CD390" s="148">
        <v>5.5</v>
      </c>
      <c r="CE390" s="148"/>
      <c r="CF390" s="148"/>
      <c r="CG390" s="148"/>
      <c r="CH390" s="169">
        <f>AVERAGE(CC390:CG390)</f>
        <v>5.5</v>
      </c>
    </row>
    <row r="391" spans="1:86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41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42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43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40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69">
        <f>AVERAGE(BY391:CA391)</f>
        <v>5.5</v>
      </c>
      <c r="CC391" s="148">
        <v>5.5</v>
      </c>
      <c r="CD391" s="148">
        <v>6</v>
      </c>
      <c r="CE391" s="148"/>
      <c r="CF391" s="148"/>
      <c r="CG391" s="148"/>
      <c r="CH391" s="169">
        <f>AVERAGE(CC391:CG391)</f>
        <v>5.75</v>
      </c>
    </row>
    <row r="392" spans="1:86" ht="18" customHeight="1" x14ac:dyDescent="0.25">
      <c r="A392" s="282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69"/>
      <c r="CC392" s="135"/>
      <c r="CD392" s="135"/>
      <c r="CE392" s="135"/>
      <c r="CF392" s="135"/>
      <c r="CG392" s="135"/>
      <c r="CH392" s="169"/>
    </row>
    <row r="393" spans="1:86" ht="18" customHeight="1" x14ac:dyDescent="0.25">
      <c r="A393" s="283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41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42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43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40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44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45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46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47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48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49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50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51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52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153">AVERAGE(BT393:BW393)</f>
        <v>2</v>
      </c>
      <c r="BY393" s="148">
        <v>2</v>
      </c>
      <c r="BZ393" s="148">
        <v>2</v>
      </c>
      <c r="CA393" s="148">
        <v>2</v>
      </c>
      <c r="CB393" s="169">
        <f t="shared" ref="CB393:CB419" si="154">AVERAGE(BY393:CA393)</f>
        <v>2</v>
      </c>
      <c r="CC393" s="148">
        <v>2</v>
      </c>
      <c r="CD393" s="148">
        <v>2</v>
      </c>
      <c r="CE393" s="148"/>
      <c r="CF393" s="148"/>
      <c r="CG393" s="148"/>
      <c r="CH393" s="169">
        <f t="shared" ref="CH393:CH419" si="155">AVERAGE(CC393:CG393)</f>
        <v>2</v>
      </c>
    </row>
    <row r="394" spans="1:86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41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42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43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40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44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45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46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47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48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49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50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51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52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153"/>
        <v>3.1125000000000003</v>
      </c>
      <c r="BY394" s="148">
        <v>3.3</v>
      </c>
      <c r="BZ394" s="148">
        <v>3.3</v>
      </c>
      <c r="CA394" s="148">
        <v>4</v>
      </c>
      <c r="CB394" s="169">
        <f t="shared" si="154"/>
        <v>3.5333333333333332</v>
      </c>
      <c r="CC394" s="148">
        <v>4.5</v>
      </c>
      <c r="CD394" s="148">
        <v>4.5</v>
      </c>
      <c r="CE394" s="148"/>
      <c r="CF394" s="148"/>
      <c r="CG394" s="148"/>
      <c r="CH394" s="169">
        <f t="shared" si="155"/>
        <v>4.5</v>
      </c>
    </row>
    <row r="395" spans="1:86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41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42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43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40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44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45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46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47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48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49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50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51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52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153"/>
        <v>18</v>
      </c>
      <c r="BY395" s="148">
        <v>20</v>
      </c>
      <c r="BZ395" s="148">
        <v>20</v>
      </c>
      <c r="CA395" s="148">
        <v>18</v>
      </c>
      <c r="CB395" s="169">
        <f t="shared" si="154"/>
        <v>19.333333333333332</v>
      </c>
      <c r="CC395" s="148">
        <v>18</v>
      </c>
      <c r="CD395" s="148">
        <v>18</v>
      </c>
      <c r="CE395" s="148"/>
      <c r="CF395" s="148"/>
      <c r="CG395" s="148"/>
      <c r="CH395" s="169">
        <f t="shared" si="155"/>
        <v>18</v>
      </c>
    </row>
    <row r="396" spans="1:86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41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42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43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40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44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45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46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47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48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49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50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51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52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153"/>
        <v>16</v>
      </c>
      <c r="BY396" s="148">
        <v>20</v>
      </c>
      <c r="BZ396" s="148">
        <v>20</v>
      </c>
      <c r="CA396" s="148">
        <v>18</v>
      </c>
      <c r="CB396" s="169">
        <f t="shared" si="154"/>
        <v>19.333333333333332</v>
      </c>
      <c r="CC396" s="148">
        <v>18</v>
      </c>
      <c r="CD396" s="148">
        <v>16</v>
      </c>
      <c r="CE396" s="148"/>
      <c r="CF396" s="148"/>
      <c r="CG396" s="148"/>
      <c r="CH396" s="169">
        <f t="shared" si="155"/>
        <v>17</v>
      </c>
    </row>
    <row r="397" spans="1:86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41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42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43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40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44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45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46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47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48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49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50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51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52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153"/>
        <v>6</v>
      </c>
      <c r="BY397" s="148">
        <v>6</v>
      </c>
      <c r="BZ397" s="148">
        <v>6</v>
      </c>
      <c r="CA397" s="148">
        <v>6</v>
      </c>
      <c r="CB397" s="169">
        <f t="shared" si="154"/>
        <v>6</v>
      </c>
      <c r="CC397" s="148">
        <v>6</v>
      </c>
      <c r="CD397" s="148">
        <v>6</v>
      </c>
      <c r="CE397" s="148"/>
      <c r="CF397" s="148"/>
      <c r="CG397" s="148"/>
      <c r="CH397" s="169">
        <f t="shared" si="155"/>
        <v>6</v>
      </c>
    </row>
    <row r="398" spans="1:86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41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42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43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40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44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45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46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47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48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49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50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51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52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153"/>
        <v>15</v>
      </c>
      <c r="BY398" s="148">
        <v>15</v>
      </c>
      <c r="BZ398" s="148">
        <v>15</v>
      </c>
      <c r="CA398" s="148">
        <v>15</v>
      </c>
      <c r="CB398" s="169">
        <f t="shared" si="154"/>
        <v>15</v>
      </c>
      <c r="CC398" s="148">
        <v>15</v>
      </c>
      <c r="CD398" s="148">
        <v>15</v>
      </c>
      <c r="CE398" s="148"/>
      <c r="CF398" s="148"/>
      <c r="CG398" s="148"/>
      <c r="CH398" s="169">
        <f t="shared" si="155"/>
        <v>15</v>
      </c>
    </row>
    <row r="399" spans="1:86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41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42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43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40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44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45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46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47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48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49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50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51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52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153"/>
        <v>13</v>
      </c>
      <c r="BY399" s="148">
        <v>13</v>
      </c>
      <c r="BZ399" s="148">
        <v>13</v>
      </c>
      <c r="CA399" s="148">
        <v>13</v>
      </c>
      <c r="CB399" s="169">
        <f t="shared" si="154"/>
        <v>13</v>
      </c>
      <c r="CC399" s="148">
        <v>14</v>
      </c>
      <c r="CD399" s="148">
        <v>14</v>
      </c>
      <c r="CE399" s="148"/>
      <c r="CF399" s="148"/>
      <c r="CG399" s="148"/>
      <c r="CH399" s="169">
        <f t="shared" si="155"/>
        <v>14</v>
      </c>
    </row>
    <row r="400" spans="1:86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41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42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43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40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44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45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46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47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48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49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50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51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52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153"/>
        <v>15</v>
      </c>
      <c r="BY400" s="148">
        <v>15</v>
      </c>
      <c r="BZ400" s="148">
        <v>15</v>
      </c>
      <c r="CA400" s="148">
        <v>15</v>
      </c>
      <c r="CB400" s="169">
        <f t="shared" si="154"/>
        <v>15</v>
      </c>
      <c r="CC400" s="148">
        <v>15</v>
      </c>
      <c r="CD400" s="148">
        <v>15</v>
      </c>
      <c r="CE400" s="148"/>
      <c r="CF400" s="148"/>
      <c r="CG400" s="148"/>
      <c r="CH400" s="169">
        <f t="shared" si="155"/>
        <v>15</v>
      </c>
    </row>
    <row r="401" spans="1:86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41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42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43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40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44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45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46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47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48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49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50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51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52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153"/>
        <v>85.3125</v>
      </c>
      <c r="BY401" s="148">
        <v>90</v>
      </c>
      <c r="BZ401" s="148">
        <v>90</v>
      </c>
      <c r="CA401" s="148">
        <v>90</v>
      </c>
      <c r="CB401" s="169">
        <f t="shared" si="154"/>
        <v>90</v>
      </c>
      <c r="CC401" s="148">
        <v>90</v>
      </c>
      <c r="CD401" s="148">
        <v>90</v>
      </c>
      <c r="CE401" s="148"/>
      <c r="CF401" s="148"/>
      <c r="CG401" s="148"/>
      <c r="CH401" s="169">
        <f t="shared" si="155"/>
        <v>90</v>
      </c>
    </row>
    <row r="402" spans="1:86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41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42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43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40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44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45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46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47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48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49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50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51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52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153"/>
        <v>85.9375</v>
      </c>
      <c r="BY402" s="148">
        <v>100</v>
      </c>
      <c r="BZ402" s="148">
        <v>100</v>
      </c>
      <c r="CA402" s="148">
        <v>100</v>
      </c>
      <c r="CB402" s="169">
        <f t="shared" si="154"/>
        <v>100</v>
      </c>
      <c r="CC402" s="148">
        <v>100</v>
      </c>
      <c r="CD402" s="148">
        <v>100</v>
      </c>
      <c r="CE402" s="148"/>
      <c r="CF402" s="148"/>
      <c r="CG402" s="148"/>
      <c r="CH402" s="169">
        <f t="shared" si="155"/>
        <v>100</v>
      </c>
    </row>
    <row r="403" spans="1:86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41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42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43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40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44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45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46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47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48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49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50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51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52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153"/>
        <v>5.5</v>
      </c>
      <c r="BY403" s="148">
        <v>5.5</v>
      </c>
      <c r="BZ403" s="148">
        <v>5.5</v>
      </c>
      <c r="CA403" s="148">
        <v>5.5</v>
      </c>
      <c r="CB403" s="169">
        <f t="shared" si="154"/>
        <v>5.5</v>
      </c>
      <c r="CC403" s="148">
        <v>5.5</v>
      </c>
      <c r="CD403" s="148">
        <v>5.5</v>
      </c>
      <c r="CE403" s="148"/>
      <c r="CF403" s="148"/>
      <c r="CG403" s="148"/>
      <c r="CH403" s="169">
        <f t="shared" si="155"/>
        <v>5.5</v>
      </c>
    </row>
    <row r="404" spans="1:86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41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42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43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40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44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45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46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47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48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49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50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51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52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153"/>
        <v>11</v>
      </c>
      <c r="BY404" s="148">
        <v>11</v>
      </c>
      <c r="BZ404" s="148">
        <v>11</v>
      </c>
      <c r="CA404" s="148">
        <v>11</v>
      </c>
      <c r="CB404" s="169">
        <f t="shared" si="154"/>
        <v>11</v>
      </c>
      <c r="CC404" s="148">
        <v>12</v>
      </c>
      <c r="CD404" s="148">
        <v>12</v>
      </c>
      <c r="CE404" s="148"/>
      <c r="CF404" s="148"/>
      <c r="CG404" s="148"/>
      <c r="CH404" s="169">
        <f t="shared" si="155"/>
        <v>12</v>
      </c>
    </row>
    <row r="405" spans="1:86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41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42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43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40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44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45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46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47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48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49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50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51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52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153"/>
        <v>11.407500000000001</v>
      </c>
      <c r="BY405" s="148">
        <v>10</v>
      </c>
      <c r="BZ405" s="148">
        <v>10</v>
      </c>
      <c r="CA405" s="148">
        <v>10</v>
      </c>
      <c r="CB405" s="169">
        <f t="shared" si="154"/>
        <v>10</v>
      </c>
      <c r="CC405" s="148">
        <v>10</v>
      </c>
      <c r="CD405" s="148">
        <v>10</v>
      </c>
      <c r="CE405" s="148"/>
      <c r="CF405" s="148"/>
      <c r="CG405" s="148"/>
      <c r="CH405" s="169">
        <f t="shared" si="155"/>
        <v>10</v>
      </c>
    </row>
    <row r="406" spans="1:86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41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42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43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40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44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45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46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47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48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49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50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51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52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153"/>
        <v>42</v>
      </c>
      <c r="BY406" s="148">
        <v>42</v>
      </c>
      <c r="BZ406" s="148">
        <v>42</v>
      </c>
      <c r="CA406" s="148">
        <v>42</v>
      </c>
      <c r="CB406" s="169">
        <f t="shared" si="154"/>
        <v>42</v>
      </c>
      <c r="CC406" s="148">
        <v>42</v>
      </c>
      <c r="CD406" s="148">
        <v>42</v>
      </c>
      <c r="CE406" s="148"/>
      <c r="CF406" s="148"/>
      <c r="CG406" s="148"/>
      <c r="CH406" s="169">
        <f t="shared" si="155"/>
        <v>42</v>
      </c>
    </row>
    <row r="407" spans="1:86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41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42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43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40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44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45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46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47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48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49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50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51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52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153"/>
        <v>45</v>
      </c>
      <c r="BY407" s="148">
        <v>45</v>
      </c>
      <c r="BZ407" s="148">
        <v>45</v>
      </c>
      <c r="CA407" s="148">
        <v>45</v>
      </c>
      <c r="CB407" s="169">
        <f t="shared" si="154"/>
        <v>45</v>
      </c>
      <c r="CC407" s="148">
        <v>45</v>
      </c>
      <c r="CD407" s="148">
        <v>45</v>
      </c>
      <c r="CE407" s="148"/>
      <c r="CF407" s="148"/>
      <c r="CG407" s="148"/>
      <c r="CH407" s="169">
        <f t="shared" si="155"/>
        <v>45</v>
      </c>
    </row>
    <row r="408" spans="1:86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41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42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43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40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44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45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46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47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48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49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50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51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52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153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69">
        <f t="shared" si="154"/>
        <v>4.9000000000000004</v>
      </c>
      <c r="CC408" s="148">
        <v>4.9000000000000004</v>
      </c>
      <c r="CD408" s="148">
        <v>4.9000000000000004</v>
      </c>
      <c r="CE408" s="148"/>
      <c r="CF408" s="148"/>
      <c r="CG408" s="148"/>
      <c r="CH408" s="169">
        <f t="shared" si="155"/>
        <v>4.9000000000000004</v>
      </c>
    </row>
    <row r="409" spans="1:86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41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42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43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40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44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45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46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47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48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49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50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51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52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153"/>
        <v>4.4000000000000004</v>
      </c>
      <c r="BY409" s="148">
        <v>4</v>
      </c>
      <c r="BZ409" s="148">
        <v>4</v>
      </c>
      <c r="CA409" s="148">
        <v>4</v>
      </c>
      <c r="CB409" s="169">
        <f t="shared" si="154"/>
        <v>4</v>
      </c>
      <c r="CC409" s="148">
        <v>4</v>
      </c>
      <c r="CD409" s="148">
        <v>4</v>
      </c>
      <c r="CE409" s="148"/>
      <c r="CF409" s="148"/>
      <c r="CG409" s="148"/>
      <c r="CH409" s="169">
        <f t="shared" si="155"/>
        <v>4</v>
      </c>
    </row>
    <row r="410" spans="1:86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41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42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43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40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44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45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46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47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48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49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50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51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52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153"/>
        <v>3.5</v>
      </c>
      <c r="BY410" s="148">
        <v>3.5</v>
      </c>
      <c r="BZ410" s="148">
        <v>3.5</v>
      </c>
      <c r="CA410" s="148">
        <v>3.5</v>
      </c>
      <c r="CB410" s="169">
        <f t="shared" si="154"/>
        <v>3.5</v>
      </c>
      <c r="CC410" s="148">
        <v>3.5</v>
      </c>
      <c r="CD410" s="148">
        <v>3.5</v>
      </c>
      <c r="CE410" s="148"/>
      <c r="CF410" s="148"/>
      <c r="CG410" s="148"/>
      <c r="CH410" s="169">
        <f t="shared" si="155"/>
        <v>3.5</v>
      </c>
    </row>
    <row r="411" spans="1:86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41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42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43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40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44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45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46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47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48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49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50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51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52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153"/>
        <v>17</v>
      </c>
      <c r="BY411" s="148">
        <v>17</v>
      </c>
      <c r="BZ411" s="148">
        <v>17</v>
      </c>
      <c r="CA411" s="148">
        <v>17</v>
      </c>
      <c r="CB411" s="169">
        <f t="shared" si="154"/>
        <v>17</v>
      </c>
      <c r="CC411" s="148">
        <v>17</v>
      </c>
      <c r="CD411" s="148">
        <v>17</v>
      </c>
      <c r="CE411" s="148"/>
      <c r="CF411" s="148"/>
      <c r="CG411" s="148"/>
      <c r="CH411" s="169">
        <f t="shared" si="155"/>
        <v>17</v>
      </c>
    </row>
    <row r="412" spans="1:86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41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42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43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40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44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45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46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47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48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49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50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51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52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153"/>
        <v>18</v>
      </c>
      <c r="BY412" s="148">
        <v>18</v>
      </c>
      <c r="BZ412" s="148">
        <v>18</v>
      </c>
      <c r="CA412" s="148">
        <v>18</v>
      </c>
      <c r="CB412" s="169">
        <f t="shared" si="154"/>
        <v>18</v>
      </c>
      <c r="CC412" s="148">
        <v>18</v>
      </c>
      <c r="CD412" s="148">
        <v>18</v>
      </c>
      <c r="CE412" s="148"/>
      <c r="CF412" s="148"/>
      <c r="CG412" s="148"/>
      <c r="CH412" s="169">
        <f t="shared" si="155"/>
        <v>18</v>
      </c>
    </row>
    <row r="413" spans="1:86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41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42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43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40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44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45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46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47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48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49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50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51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52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153"/>
        <v>15</v>
      </c>
      <c r="BY413" s="148">
        <v>15</v>
      </c>
      <c r="BZ413" s="148">
        <v>15</v>
      </c>
      <c r="CA413" s="148">
        <v>15</v>
      </c>
      <c r="CB413" s="169">
        <f t="shared" si="154"/>
        <v>15</v>
      </c>
      <c r="CC413" s="148">
        <v>15</v>
      </c>
      <c r="CD413" s="148">
        <v>15</v>
      </c>
      <c r="CE413" s="148"/>
      <c r="CF413" s="148"/>
      <c r="CG413" s="148"/>
      <c r="CH413" s="169">
        <f t="shared" si="155"/>
        <v>15</v>
      </c>
    </row>
    <row r="414" spans="1:86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41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42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43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40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44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45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46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47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48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49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50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51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52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153"/>
        <v>4</v>
      </c>
      <c r="BY414" s="148">
        <v>4</v>
      </c>
      <c r="BZ414" s="148">
        <v>4</v>
      </c>
      <c r="CA414" s="148">
        <v>4</v>
      </c>
      <c r="CB414" s="169">
        <f t="shared" si="154"/>
        <v>4</v>
      </c>
      <c r="CC414" s="148">
        <v>4</v>
      </c>
      <c r="CD414" s="148">
        <v>4</v>
      </c>
      <c r="CE414" s="148"/>
      <c r="CF414" s="148"/>
      <c r="CG414" s="148"/>
      <c r="CH414" s="169">
        <f t="shared" si="155"/>
        <v>4</v>
      </c>
    </row>
    <row r="415" spans="1:86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41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42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43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40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44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45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46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47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48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49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50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51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52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153"/>
        <v>3.5</v>
      </c>
      <c r="BY415" s="148">
        <v>3.5</v>
      </c>
      <c r="BZ415" s="148">
        <v>3.5</v>
      </c>
      <c r="CA415" s="148">
        <v>3.5</v>
      </c>
      <c r="CB415" s="169">
        <f t="shared" si="154"/>
        <v>3.5</v>
      </c>
      <c r="CC415" s="148">
        <v>3.5</v>
      </c>
      <c r="CD415" s="148">
        <v>3.5</v>
      </c>
      <c r="CE415" s="148"/>
      <c r="CF415" s="148"/>
      <c r="CG415" s="148"/>
      <c r="CH415" s="169">
        <f t="shared" si="155"/>
        <v>3.5</v>
      </c>
    </row>
    <row r="416" spans="1:86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41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42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43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40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44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45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46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47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48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49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50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51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52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153"/>
        <v>30</v>
      </c>
      <c r="BY416" s="148">
        <v>30</v>
      </c>
      <c r="BZ416" s="148">
        <v>30</v>
      </c>
      <c r="CA416" s="148">
        <v>30</v>
      </c>
      <c r="CB416" s="169">
        <f t="shared" si="154"/>
        <v>30</v>
      </c>
      <c r="CC416" s="148">
        <v>30</v>
      </c>
      <c r="CD416" s="148">
        <v>30</v>
      </c>
      <c r="CE416" s="148"/>
      <c r="CF416" s="148"/>
      <c r="CG416" s="148"/>
      <c r="CH416" s="169">
        <f t="shared" si="155"/>
        <v>30</v>
      </c>
    </row>
    <row r="417" spans="1:86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41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42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43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40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44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45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46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47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48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49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50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51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52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153"/>
        <v>6.9</v>
      </c>
      <c r="BY417" s="148">
        <v>6.9</v>
      </c>
      <c r="BZ417" s="148">
        <v>6.9</v>
      </c>
      <c r="CA417" s="148">
        <v>6.9</v>
      </c>
      <c r="CB417" s="169">
        <f t="shared" si="154"/>
        <v>6.9000000000000012</v>
      </c>
      <c r="CC417" s="148">
        <v>6.9</v>
      </c>
      <c r="CD417" s="148">
        <v>6.9</v>
      </c>
      <c r="CE417" s="148"/>
      <c r="CF417" s="148"/>
      <c r="CG417" s="148"/>
      <c r="CH417" s="169">
        <f t="shared" si="155"/>
        <v>6.9</v>
      </c>
    </row>
    <row r="418" spans="1:86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41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42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43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40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44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45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46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47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48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49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50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51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52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153"/>
        <v>10.6</v>
      </c>
      <c r="BY418" s="148">
        <v>10.6</v>
      </c>
      <c r="BZ418" s="148">
        <v>10.6</v>
      </c>
      <c r="CA418" s="148">
        <v>10.6</v>
      </c>
      <c r="CB418" s="169">
        <f t="shared" si="154"/>
        <v>10.6</v>
      </c>
      <c r="CC418" s="148">
        <v>10.6</v>
      </c>
      <c r="CD418" s="148">
        <v>10.6</v>
      </c>
      <c r="CE418" s="148"/>
      <c r="CF418" s="148"/>
      <c r="CG418" s="148"/>
      <c r="CH418" s="169">
        <f t="shared" si="155"/>
        <v>10.6</v>
      </c>
    </row>
    <row r="419" spans="1:86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41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42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43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40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44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45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46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47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48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49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50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51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52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153"/>
        <v>11.5</v>
      </c>
      <c r="BY419" s="148">
        <v>11.5</v>
      </c>
      <c r="BZ419" s="148">
        <v>11.5</v>
      </c>
      <c r="CA419" s="148">
        <v>11.5</v>
      </c>
      <c r="CB419" s="169">
        <f t="shared" si="154"/>
        <v>11.5</v>
      </c>
      <c r="CC419" s="148">
        <v>11.5</v>
      </c>
      <c r="CD419" s="148">
        <v>11.5</v>
      </c>
      <c r="CE419" s="148"/>
      <c r="CF419" s="148"/>
      <c r="CG419" s="148"/>
      <c r="CH419" s="169">
        <f t="shared" si="155"/>
        <v>11.5</v>
      </c>
    </row>
    <row r="420" spans="1:86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169"/>
      <c r="CC420" s="271"/>
      <c r="CD420" s="271"/>
      <c r="CE420" s="271"/>
      <c r="CF420" s="271"/>
      <c r="CG420" s="271"/>
      <c r="CH420" s="169"/>
    </row>
    <row r="421" spans="1:86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41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42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43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40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169">
        <f>AVERAGE(BY421:CA421)</f>
        <v>10.85</v>
      </c>
      <c r="CC421" s="270">
        <v>10.86</v>
      </c>
      <c r="CD421" s="270">
        <v>10.86</v>
      </c>
      <c r="CE421" s="270"/>
      <c r="CF421" s="270"/>
      <c r="CG421" s="270"/>
      <c r="CH421" s="169">
        <f>AVERAGE(CC421:CG421)</f>
        <v>10.86</v>
      </c>
    </row>
    <row r="422" spans="1:86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41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42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43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40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69">
        <f>AVERAGE(BY422:CA422)</f>
        <v>10.949999999999998</v>
      </c>
      <c r="CC422" s="148">
        <v>10.93</v>
      </c>
      <c r="CD422" s="148">
        <v>10.93</v>
      </c>
      <c r="CE422" s="148"/>
      <c r="CF422" s="148"/>
      <c r="CG422" s="148"/>
      <c r="CH422" s="169">
        <f>AVERAGE(CC422:CG422)</f>
        <v>10.93</v>
      </c>
    </row>
    <row r="423" spans="1:86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86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86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86" ht="18.75" customHeight="1" x14ac:dyDescent="0.3"/>
    <row r="427" spans="1:86" ht="18" x14ac:dyDescent="0.25">
      <c r="A427" s="299" t="s">
        <v>45</v>
      </c>
      <c r="B427" s="299"/>
      <c r="C427" s="306"/>
      <c r="D427" s="306"/>
      <c r="E427" s="306"/>
      <c r="F427" s="306"/>
      <c r="G427" s="306"/>
      <c r="H427" s="306"/>
      <c r="I427" s="306"/>
      <c r="J427" s="306"/>
      <c r="K427" s="306"/>
      <c r="L427" s="306"/>
      <c r="M427" s="306"/>
      <c r="N427" s="306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299"/>
      <c r="AM427" s="299"/>
      <c r="AN427" s="299"/>
      <c r="AO427" s="299"/>
      <c r="AP427" s="299"/>
      <c r="AQ427" s="299"/>
      <c r="AR427" s="299"/>
      <c r="AS427" s="299"/>
      <c r="AT427" s="299"/>
      <c r="AU427" s="299"/>
      <c r="AV427" s="299"/>
      <c r="AW427" s="299"/>
      <c r="AX427" s="299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299"/>
    </row>
    <row r="428" spans="1:86" ht="18.75" customHeight="1" x14ac:dyDescent="0.3">
      <c r="A428" s="217"/>
      <c r="B428" s="197"/>
      <c r="C428" s="300" t="s">
        <v>39</v>
      </c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1"/>
      <c r="AE428" s="301"/>
      <c r="AF428" s="301"/>
      <c r="AG428" s="301"/>
      <c r="AH428" s="301"/>
      <c r="AI428" s="301"/>
      <c r="AJ428" s="301"/>
      <c r="AK428" s="301"/>
      <c r="AL428" s="301"/>
      <c r="AM428" s="301"/>
      <c r="AN428" s="301"/>
      <c r="AO428" s="301"/>
      <c r="AP428" s="301"/>
      <c r="AQ428" s="301"/>
      <c r="AR428" s="301"/>
      <c r="AS428" s="301"/>
      <c r="AT428" s="301"/>
      <c r="AU428" s="301"/>
      <c r="AV428" s="301"/>
      <c r="AW428" s="301"/>
      <c r="AX428" s="301"/>
      <c r="AY428" s="301"/>
      <c r="AZ428" s="301"/>
      <c r="BA428" s="301"/>
      <c r="BB428" s="301"/>
      <c r="BC428" s="301"/>
      <c r="BD428" s="301"/>
      <c r="BE428" s="301"/>
      <c r="BF428" s="301"/>
      <c r="BG428" s="301"/>
      <c r="BH428" s="301"/>
      <c r="BI428" s="301"/>
      <c r="BJ428" s="301"/>
      <c r="BK428" s="301"/>
      <c r="BL428" s="301"/>
      <c r="BM428" s="301"/>
      <c r="BN428" s="301"/>
      <c r="BO428" s="301"/>
      <c r="BP428" s="301"/>
      <c r="BQ428" s="301"/>
      <c r="BR428" s="301"/>
      <c r="BS428" s="301"/>
      <c r="BT428" s="301"/>
      <c r="BU428" s="301"/>
      <c r="BV428" s="302"/>
      <c r="BW428" s="300"/>
      <c r="BX428" s="301"/>
      <c r="BY428" s="301"/>
      <c r="BZ428" s="301"/>
      <c r="CA428" s="301"/>
      <c r="CB428" s="301"/>
      <c r="CC428" s="301"/>
      <c r="CD428" s="301"/>
      <c r="CE428" s="301"/>
      <c r="CF428" s="301"/>
      <c r="CG428" s="301"/>
      <c r="CH428" s="301"/>
    </row>
    <row r="429" spans="1:86" ht="18.75" customHeight="1" x14ac:dyDescent="0.3">
      <c r="A429" s="218"/>
      <c r="B429" s="198"/>
      <c r="C429" s="284" t="s">
        <v>139</v>
      </c>
      <c r="D429" s="285"/>
      <c r="E429" s="285"/>
      <c r="F429" s="286"/>
      <c r="G429" s="280" t="s">
        <v>123</v>
      </c>
      <c r="H429" s="287" t="s">
        <v>139</v>
      </c>
      <c r="I429" s="288"/>
      <c r="J429" s="288"/>
      <c r="K429" s="289"/>
      <c r="L429" s="280" t="s">
        <v>123</v>
      </c>
      <c r="M429" s="287" t="s">
        <v>139</v>
      </c>
      <c r="N429" s="288"/>
      <c r="O429" s="288"/>
      <c r="P429" s="289"/>
      <c r="Q429" s="280" t="s">
        <v>123</v>
      </c>
      <c r="R429" s="284" t="s">
        <v>139</v>
      </c>
      <c r="S429" s="285"/>
      <c r="T429" s="285"/>
      <c r="U429" s="285"/>
      <c r="V429" s="286"/>
      <c r="W429" s="280" t="s">
        <v>123</v>
      </c>
      <c r="X429" s="284" t="s">
        <v>139</v>
      </c>
      <c r="Y429" s="285"/>
      <c r="Z429" s="285"/>
      <c r="AA429" s="286"/>
      <c r="AB429" s="280" t="s">
        <v>123</v>
      </c>
      <c r="AC429" s="287" t="s">
        <v>139</v>
      </c>
      <c r="AD429" s="288"/>
      <c r="AE429" s="288"/>
      <c r="AF429" s="289"/>
      <c r="AG429" s="280" t="s">
        <v>123</v>
      </c>
      <c r="AH429" s="287" t="s">
        <v>139</v>
      </c>
      <c r="AI429" s="288"/>
      <c r="AJ429" s="288"/>
      <c r="AK429" s="288"/>
      <c r="AL429" s="289"/>
      <c r="AM429" s="280" t="s">
        <v>123</v>
      </c>
      <c r="AN429" s="287" t="s">
        <v>139</v>
      </c>
      <c r="AO429" s="288"/>
      <c r="AP429" s="288"/>
      <c r="AQ429" s="289"/>
      <c r="AR429" s="280" t="s">
        <v>123</v>
      </c>
      <c r="AS429" s="287" t="s">
        <v>139</v>
      </c>
      <c r="AT429" s="288"/>
      <c r="AU429" s="288"/>
      <c r="AV429" s="288"/>
      <c r="AW429" s="253"/>
      <c r="AX429" s="280" t="s">
        <v>123</v>
      </c>
      <c r="AY429" s="287" t="s">
        <v>139</v>
      </c>
      <c r="AZ429" s="288"/>
      <c r="BA429" s="288"/>
      <c r="BB429" s="289"/>
      <c r="BC429" s="280" t="s">
        <v>123</v>
      </c>
      <c r="BD429" s="278" t="s">
        <v>139</v>
      </c>
      <c r="BE429" s="279"/>
      <c r="BF429" s="279"/>
      <c r="BG429" s="279"/>
      <c r="BH429" s="280" t="s">
        <v>123</v>
      </c>
      <c r="BI429" s="278" t="s">
        <v>139</v>
      </c>
      <c r="BJ429" s="279"/>
      <c r="BK429" s="279"/>
      <c r="BL429" s="279"/>
      <c r="BM429" s="279"/>
      <c r="BN429" s="280" t="s">
        <v>123</v>
      </c>
      <c r="BO429" s="278" t="s">
        <v>316</v>
      </c>
      <c r="BP429" s="279"/>
      <c r="BQ429" s="279"/>
      <c r="BR429" s="279"/>
      <c r="BS429" s="280" t="s">
        <v>123</v>
      </c>
      <c r="BT429" s="278" t="s">
        <v>316</v>
      </c>
      <c r="BU429" s="279"/>
      <c r="BV429" s="279"/>
      <c r="BW429" s="279"/>
      <c r="BX429" s="280" t="s">
        <v>123</v>
      </c>
      <c r="BY429" s="278" t="s">
        <v>316</v>
      </c>
      <c r="BZ429" s="279"/>
      <c r="CA429" s="279"/>
      <c r="CB429" s="280" t="s">
        <v>123</v>
      </c>
      <c r="CC429" s="278" t="s">
        <v>316</v>
      </c>
      <c r="CD429" s="279"/>
      <c r="CE429" s="279"/>
      <c r="CF429" s="279"/>
      <c r="CG429" s="279"/>
      <c r="CH429" s="280" t="s">
        <v>123</v>
      </c>
    </row>
    <row r="430" spans="1:86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1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1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1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1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1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1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1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1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1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1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1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1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1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1"/>
      <c r="BY430" s="138" t="s">
        <v>326</v>
      </c>
      <c r="BZ430" s="138" t="s">
        <v>146</v>
      </c>
      <c r="CA430" s="138" t="s">
        <v>327</v>
      </c>
      <c r="CB430" s="281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1"/>
    </row>
    <row r="431" spans="1:86" ht="18" customHeight="1" x14ac:dyDescent="0.25">
      <c r="A431" s="282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69" t="e">
        <f>AVERAGE(BY431:CA431)</f>
        <v>#DIV/0!</v>
      </c>
      <c r="CC431" s="135"/>
      <c r="CD431" s="135"/>
      <c r="CE431" s="135"/>
      <c r="CF431" s="135"/>
      <c r="CG431" s="135"/>
      <c r="CH431" s="169" t="e">
        <f>AVERAGE(CC431:CG431)</f>
        <v>#DIV/0!</v>
      </c>
    </row>
    <row r="432" spans="1:86" ht="18" customHeight="1" x14ac:dyDescent="0.25">
      <c r="A432" s="283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156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69">
        <f>AVERAGE(BY432:CA432)</f>
        <v>6.5</v>
      </c>
      <c r="CC432" s="148">
        <v>6</v>
      </c>
      <c r="CD432" s="148">
        <v>6</v>
      </c>
      <c r="CE432" s="148"/>
      <c r="CF432" s="148"/>
      <c r="CG432" s="148"/>
      <c r="CH432" s="169">
        <f>AVERAGE(CC432:CG432)</f>
        <v>6</v>
      </c>
    </row>
    <row r="433" spans="1:86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157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158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159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156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69">
        <f>AVERAGE(BY433:CA433)</f>
        <v>6.5666666666666664</v>
      </c>
      <c r="CC433" s="148">
        <v>6.5</v>
      </c>
      <c r="CD433" s="148">
        <v>5</v>
      </c>
      <c r="CE433" s="148"/>
      <c r="CF433" s="148"/>
      <c r="CG433" s="148"/>
      <c r="CH433" s="169">
        <f>AVERAGE(CC433:CG433)</f>
        <v>5.75</v>
      </c>
    </row>
    <row r="434" spans="1:86" ht="18" customHeight="1" x14ac:dyDescent="0.25">
      <c r="A434" s="282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69"/>
      <c r="CC434" s="135"/>
      <c r="CD434" s="135"/>
      <c r="CE434" s="135"/>
      <c r="CF434" s="135"/>
      <c r="CG434" s="135"/>
      <c r="CH434" s="169"/>
    </row>
    <row r="435" spans="1:86" ht="18" customHeight="1" x14ac:dyDescent="0.25">
      <c r="A435" s="283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157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158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159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156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16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16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16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16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16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16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16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16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168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169">AVERAGE(BT435:BW435)</f>
        <v>3.0950000000000002</v>
      </c>
      <c r="BY435" s="148">
        <v>3</v>
      </c>
      <c r="BZ435" s="148">
        <v>3</v>
      </c>
      <c r="CA435" s="148">
        <v>3</v>
      </c>
      <c r="CB435" s="169">
        <f t="shared" ref="CB435:CB461" si="170">AVERAGE(BY435:CA435)</f>
        <v>3</v>
      </c>
      <c r="CC435" s="148">
        <v>3</v>
      </c>
      <c r="CD435" s="148">
        <v>3</v>
      </c>
      <c r="CE435" s="148"/>
      <c r="CF435" s="148"/>
      <c r="CG435" s="148"/>
      <c r="CH435" s="169">
        <f t="shared" ref="CH435:CH461" si="171">AVERAGE(CC435:CG435)</f>
        <v>3</v>
      </c>
    </row>
    <row r="436" spans="1:86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157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158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159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156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16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16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16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16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16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16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16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16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168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169"/>
        <v>3.6875</v>
      </c>
      <c r="BY436" s="148">
        <v>4</v>
      </c>
      <c r="BZ436" s="148">
        <v>4</v>
      </c>
      <c r="CA436" s="148">
        <v>6</v>
      </c>
      <c r="CB436" s="169">
        <f t="shared" si="170"/>
        <v>4.666666666666667</v>
      </c>
      <c r="CC436" s="148">
        <v>5</v>
      </c>
      <c r="CD436" s="148">
        <v>5.5</v>
      </c>
      <c r="CE436" s="148"/>
      <c r="CF436" s="148"/>
      <c r="CG436" s="148"/>
      <c r="CH436" s="169">
        <f t="shared" si="171"/>
        <v>5.25</v>
      </c>
    </row>
    <row r="437" spans="1:86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157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158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159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156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16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16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16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16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16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16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16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16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168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169"/>
        <v>23</v>
      </c>
      <c r="BY437" s="148">
        <v>20</v>
      </c>
      <c r="BZ437" s="148">
        <v>20</v>
      </c>
      <c r="CA437" s="148">
        <v>20</v>
      </c>
      <c r="CB437" s="169">
        <f t="shared" si="170"/>
        <v>20</v>
      </c>
      <c r="CC437" s="148">
        <v>18</v>
      </c>
      <c r="CD437" s="148">
        <v>15</v>
      </c>
      <c r="CE437" s="148"/>
      <c r="CF437" s="148"/>
      <c r="CG437" s="148"/>
      <c r="CH437" s="169">
        <f t="shared" si="171"/>
        <v>16.5</v>
      </c>
    </row>
    <row r="438" spans="1:86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157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158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159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156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16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16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16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16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16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16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16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16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168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169"/>
        <v>19.625</v>
      </c>
      <c r="BY438" s="148">
        <v>20</v>
      </c>
      <c r="BZ438" s="148">
        <v>20</v>
      </c>
      <c r="CA438" s="148">
        <v>20</v>
      </c>
      <c r="CB438" s="169">
        <f t="shared" si="170"/>
        <v>20</v>
      </c>
      <c r="CC438" s="148">
        <v>17</v>
      </c>
      <c r="CD438" s="148">
        <v>15</v>
      </c>
      <c r="CE438" s="148"/>
      <c r="CF438" s="148"/>
      <c r="CG438" s="148"/>
      <c r="CH438" s="169">
        <f t="shared" si="171"/>
        <v>16</v>
      </c>
    </row>
    <row r="439" spans="1:86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157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158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159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156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16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16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16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16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16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16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16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16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168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169"/>
        <v>7</v>
      </c>
      <c r="BY439" s="148">
        <v>7</v>
      </c>
      <c r="BZ439" s="148">
        <v>7</v>
      </c>
      <c r="CA439" s="148">
        <v>7</v>
      </c>
      <c r="CB439" s="169">
        <f t="shared" si="170"/>
        <v>7</v>
      </c>
      <c r="CC439" s="148">
        <v>7</v>
      </c>
      <c r="CD439" s="148">
        <v>7</v>
      </c>
      <c r="CE439" s="148"/>
      <c r="CF439" s="148"/>
      <c r="CG439" s="148"/>
      <c r="CH439" s="169">
        <f t="shared" si="171"/>
        <v>7</v>
      </c>
    </row>
    <row r="440" spans="1:86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157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158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159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156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16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16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16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16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16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16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16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16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168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169"/>
        <v>15.5</v>
      </c>
      <c r="BY440" s="148">
        <v>15</v>
      </c>
      <c r="BZ440" s="148">
        <v>15</v>
      </c>
      <c r="CA440" s="148">
        <v>15</v>
      </c>
      <c r="CB440" s="169">
        <f t="shared" si="170"/>
        <v>15</v>
      </c>
      <c r="CC440" s="148">
        <v>15</v>
      </c>
      <c r="CD440" s="148">
        <v>15</v>
      </c>
      <c r="CE440" s="148"/>
      <c r="CF440" s="148"/>
      <c r="CG440" s="148"/>
      <c r="CH440" s="169">
        <f t="shared" si="171"/>
        <v>15</v>
      </c>
    </row>
    <row r="441" spans="1:86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157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158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159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156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16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16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16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16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16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16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16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16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168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169"/>
        <v>14</v>
      </c>
      <c r="BY441" s="148">
        <v>14</v>
      </c>
      <c r="BZ441" s="148">
        <v>14</v>
      </c>
      <c r="CA441" s="148">
        <v>14</v>
      </c>
      <c r="CB441" s="169">
        <f t="shared" si="170"/>
        <v>14</v>
      </c>
      <c r="CC441" s="148">
        <v>14</v>
      </c>
      <c r="CD441" s="148">
        <v>14</v>
      </c>
      <c r="CE441" s="148"/>
      <c r="CF441" s="148"/>
      <c r="CG441" s="148"/>
      <c r="CH441" s="169">
        <f t="shared" si="171"/>
        <v>14</v>
      </c>
    </row>
    <row r="442" spans="1:86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157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158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159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156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16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16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16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16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16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16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16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16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168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169"/>
        <v>18</v>
      </c>
      <c r="BY442" s="148">
        <v>18</v>
      </c>
      <c r="BZ442" s="148">
        <v>18</v>
      </c>
      <c r="CA442" s="148">
        <v>18</v>
      </c>
      <c r="CB442" s="169">
        <f t="shared" si="170"/>
        <v>18</v>
      </c>
      <c r="CC442" s="148">
        <v>18</v>
      </c>
      <c r="CD442" s="148">
        <v>18</v>
      </c>
      <c r="CE442" s="148"/>
      <c r="CF442" s="148"/>
      <c r="CG442" s="148"/>
      <c r="CH442" s="169">
        <f t="shared" si="171"/>
        <v>18</v>
      </c>
    </row>
    <row r="443" spans="1:86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157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158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159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156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16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16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16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16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16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16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16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16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168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169"/>
        <v>95</v>
      </c>
      <c r="BY443" s="148">
        <v>95</v>
      </c>
      <c r="BZ443" s="148">
        <v>95</v>
      </c>
      <c r="CA443" s="148">
        <v>95</v>
      </c>
      <c r="CB443" s="169">
        <f t="shared" si="170"/>
        <v>95</v>
      </c>
      <c r="CC443" s="148">
        <v>95</v>
      </c>
      <c r="CD443" s="148">
        <v>95</v>
      </c>
      <c r="CE443" s="148"/>
      <c r="CF443" s="148"/>
      <c r="CG443" s="148"/>
      <c r="CH443" s="169">
        <f t="shared" si="171"/>
        <v>95</v>
      </c>
    </row>
    <row r="444" spans="1:86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157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158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159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156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16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16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16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16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16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16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16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16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168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169"/>
        <v>100</v>
      </c>
      <c r="BY444" s="148">
        <v>100</v>
      </c>
      <c r="BZ444" s="148">
        <v>100</v>
      </c>
      <c r="CA444" s="148">
        <v>100</v>
      </c>
      <c r="CB444" s="169">
        <f t="shared" si="170"/>
        <v>100</v>
      </c>
      <c r="CC444" s="148">
        <v>100</v>
      </c>
      <c r="CD444" s="148">
        <v>100</v>
      </c>
      <c r="CE444" s="148"/>
      <c r="CF444" s="148"/>
      <c r="CG444" s="148"/>
      <c r="CH444" s="169">
        <f t="shared" si="171"/>
        <v>100</v>
      </c>
    </row>
    <row r="445" spans="1:86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157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158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159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156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16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16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16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16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16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16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16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16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168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169"/>
        <v>7</v>
      </c>
      <c r="BY445" s="148">
        <v>7</v>
      </c>
      <c r="BZ445" s="148">
        <v>7</v>
      </c>
      <c r="CA445" s="148">
        <v>7</v>
      </c>
      <c r="CB445" s="169">
        <f t="shared" si="170"/>
        <v>7</v>
      </c>
      <c r="CC445" s="148">
        <v>7</v>
      </c>
      <c r="CD445" s="148">
        <v>7</v>
      </c>
      <c r="CE445" s="148"/>
      <c r="CF445" s="148"/>
      <c r="CG445" s="148"/>
      <c r="CH445" s="169">
        <f t="shared" si="171"/>
        <v>7</v>
      </c>
    </row>
    <row r="446" spans="1:86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157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158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159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156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16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16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16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16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16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16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16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16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168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169"/>
        <v>11.532500000000001</v>
      </c>
      <c r="BY446" s="148">
        <v>12</v>
      </c>
      <c r="BZ446" s="148">
        <v>12</v>
      </c>
      <c r="CA446" s="148">
        <v>12</v>
      </c>
      <c r="CB446" s="169">
        <f t="shared" si="170"/>
        <v>12</v>
      </c>
      <c r="CC446" s="148">
        <v>12</v>
      </c>
      <c r="CD446" s="148">
        <v>12</v>
      </c>
      <c r="CE446" s="148"/>
      <c r="CF446" s="148"/>
      <c r="CG446" s="148"/>
      <c r="CH446" s="169">
        <f t="shared" si="171"/>
        <v>12</v>
      </c>
    </row>
    <row r="447" spans="1:86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157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158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159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156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16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16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16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16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16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16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16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16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168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169"/>
        <v>11</v>
      </c>
      <c r="BY447" s="148">
        <v>11</v>
      </c>
      <c r="BZ447" s="148">
        <v>11</v>
      </c>
      <c r="CA447" s="148">
        <v>11</v>
      </c>
      <c r="CB447" s="169">
        <f t="shared" si="170"/>
        <v>11</v>
      </c>
      <c r="CC447" s="148">
        <v>11</v>
      </c>
      <c r="CD447" s="148">
        <v>11</v>
      </c>
      <c r="CE447" s="148"/>
      <c r="CF447" s="148"/>
      <c r="CG447" s="148"/>
      <c r="CH447" s="169">
        <f t="shared" si="171"/>
        <v>11</v>
      </c>
    </row>
    <row r="448" spans="1:86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157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158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159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156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16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16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16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16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16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16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16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16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168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169"/>
        <v>45</v>
      </c>
      <c r="BY448" s="148">
        <v>45</v>
      </c>
      <c r="BZ448" s="148">
        <v>45</v>
      </c>
      <c r="CA448" s="148">
        <v>45</v>
      </c>
      <c r="CB448" s="169">
        <f t="shared" si="170"/>
        <v>45</v>
      </c>
      <c r="CC448" s="148">
        <v>45</v>
      </c>
      <c r="CD448" s="148">
        <v>45</v>
      </c>
      <c r="CE448" s="148"/>
      <c r="CF448" s="148"/>
      <c r="CG448" s="148"/>
      <c r="CH448" s="169">
        <f t="shared" si="171"/>
        <v>45</v>
      </c>
    </row>
    <row r="449" spans="1:86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157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158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159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156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16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16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16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16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16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16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16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16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168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169"/>
        <v>45</v>
      </c>
      <c r="BY449" s="148">
        <v>45</v>
      </c>
      <c r="BZ449" s="148">
        <v>45</v>
      </c>
      <c r="CA449" s="148">
        <v>45</v>
      </c>
      <c r="CB449" s="169">
        <f t="shared" si="170"/>
        <v>45</v>
      </c>
      <c r="CC449" s="148">
        <v>45</v>
      </c>
      <c r="CD449" s="148">
        <v>45</v>
      </c>
      <c r="CE449" s="148"/>
      <c r="CF449" s="148"/>
      <c r="CG449" s="148"/>
      <c r="CH449" s="169">
        <f t="shared" si="171"/>
        <v>45</v>
      </c>
    </row>
    <row r="450" spans="1:86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157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158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159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156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16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16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16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16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16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16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16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16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168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169"/>
        <v>5.3</v>
      </c>
      <c r="BY450" s="148">
        <v>5.3</v>
      </c>
      <c r="BZ450" s="148">
        <v>5.3</v>
      </c>
      <c r="CA450" s="148">
        <v>5.3</v>
      </c>
      <c r="CB450" s="169">
        <f t="shared" si="170"/>
        <v>5.3</v>
      </c>
      <c r="CC450" s="148">
        <v>5.3</v>
      </c>
      <c r="CD450" s="148">
        <v>5.3</v>
      </c>
      <c r="CE450" s="148"/>
      <c r="CF450" s="148"/>
      <c r="CG450" s="148"/>
      <c r="CH450" s="169">
        <f t="shared" si="171"/>
        <v>5.3</v>
      </c>
    </row>
    <row r="451" spans="1:86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157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158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159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156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16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16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16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16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16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16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16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16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168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169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69">
        <f t="shared" si="170"/>
        <v>4.4400000000000004</v>
      </c>
      <c r="CC451" s="148">
        <v>4.4400000000000004</v>
      </c>
      <c r="CD451" s="148">
        <v>4.4400000000000004</v>
      </c>
      <c r="CE451" s="148"/>
      <c r="CF451" s="148"/>
      <c r="CG451" s="148"/>
      <c r="CH451" s="169">
        <f t="shared" si="171"/>
        <v>4.4400000000000004</v>
      </c>
    </row>
    <row r="452" spans="1:86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157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158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159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156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16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16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16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16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16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16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16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16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168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169"/>
        <v>4.5</v>
      </c>
      <c r="BY452" s="148">
        <v>4.5</v>
      </c>
      <c r="BZ452" s="148">
        <v>4.5</v>
      </c>
      <c r="CA452" s="148">
        <v>4.5</v>
      </c>
      <c r="CB452" s="169">
        <f t="shared" si="170"/>
        <v>4.5</v>
      </c>
      <c r="CC452" s="148">
        <v>4.5</v>
      </c>
      <c r="CD452" s="148">
        <v>4.5</v>
      </c>
      <c r="CE452" s="148"/>
      <c r="CF452" s="148"/>
      <c r="CG452" s="148"/>
      <c r="CH452" s="169">
        <f t="shared" si="171"/>
        <v>4.5</v>
      </c>
    </row>
    <row r="453" spans="1:86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157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158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159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156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16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16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16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16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16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16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16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16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168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169"/>
        <v>17.25</v>
      </c>
      <c r="BY453" s="148">
        <v>15</v>
      </c>
      <c r="BZ453" s="148">
        <v>15</v>
      </c>
      <c r="CA453" s="148">
        <v>15</v>
      </c>
      <c r="CB453" s="169">
        <f t="shared" si="170"/>
        <v>15</v>
      </c>
      <c r="CC453" s="148">
        <v>15</v>
      </c>
      <c r="CD453" s="148">
        <v>15</v>
      </c>
      <c r="CE453" s="148"/>
      <c r="CF453" s="148"/>
      <c r="CG453" s="148"/>
      <c r="CH453" s="169">
        <f t="shared" si="171"/>
        <v>15</v>
      </c>
    </row>
    <row r="454" spans="1:86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157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158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159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156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16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16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16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16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16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16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16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16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168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169"/>
        <v>15</v>
      </c>
      <c r="BY454" s="148">
        <v>15</v>
      </c>
      <c r="BZ454" s="148">
        <v>15</v>
      </c>
      <c r="CA454" s="148">
        <v>15</v>
      </c>
      <c r="CB454" s="169">
        <f t="shared" si="170"/>
        <v>15</v>
      </c>
      <c r="CC454" s="148">
        <v>15</v>
      </c>
      <c r="CD454" s="148">
        <v>15</v>
      </c>
      <c r="CE454" s="148"/>
      <c r="CF454" s="148"/>
      <c r="CG454" s="148"/>
      <c r="CH454" s="169">
        <f t="shared" si="171"/>
        <v>15</v>
      </c>
    </row>
    <row r="455" spans="1:86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157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158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159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156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16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16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16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16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16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16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16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16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168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169"/>
        <v>15</v>
      </c>
      <c r="BY455" s="148">
        <v>15</v>
      </c>
      <c r="BZ455" s="148">
        <v>15</v>
      </c>
      <c r="CA455" s="148">
        <v>15</v>
      </c>
      <c r="CB455" s="169">
        <f t="shared" si="170"/>
        <v>15</v>
      </c>
      <c r="CC455" s="148">
        <v>15</v>
      </c>
      <c r="CD455" s="148">
        <v>15</v>
      </c>
      <c r="CE455" s="148"/>
      <c r="CF455" s="148"/>
      <c r="CG455" s="148"/>
      <c r="CH455" s="169">
        <f t="shared" si="171"/>
        <v>15</v>
      </c>
    </row>
    <row r="456" spans="1:86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157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158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159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156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16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16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16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16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16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16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16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16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168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169"/>
        <v>3.8</v>
      </c>
      <c r="BY456" s="148">
        <v>3.8</v>
      </c>
      <c r="BZ456" s="148">
        <v>3.8</v>
      </c>
      <c r="CA456" s="148">
        <v>3.8</v>
      </c>
      <c r="CB456" s="169">
        <f t="shared" si="170"/>
        <v>3.7999999999999994</v>
      </c>
      <c r="CC456" s="148">
        <v>3.8</v>
      </c>
      <c r="CD456" s="148">
        <v>3.8</v>
      </c>
      <c r="CE456" s="148"/>
      <c r="CF456" s="148"/>
      <c r="CG456" s="148"/>
      <c r="CH456" s="169">
        <f t="shared" si="171"/>
        <v>3.8</v>
      </c>
    </row>
    <row r="457" spans="1:86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157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158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159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156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16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16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16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16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16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16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16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16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168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169"/>
        <v>3</v>
      </c>
      <c r="BY457" s="148">
        <v>3</v>
      </c>
      <c r="BZ457" s="148">
        <v>3</v>
      </c>
      <c r="CA457" s="148">
        <v>3</v>
      </c>
      <c r="CB457" s="169">
        <f t="shared" si="170"/>
        <v>3</v>
      </c>
      <c r="CC457" s="148">
        <v>3</v>
      </c>
      <c r="CD457" s="148">
        <v>3</v>
      </c>
      <c r="CE457" s="148"/>
      <c r="CF457" s="148"/>
      <c r="CG457" s="148"/>
      <c r="CH457" s="169">
        <f t="shared" si="171"/>
        <v>3</v>
      </c>
    </row>
    <row r="458" spans="1:86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157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158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159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156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16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16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16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16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16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16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16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16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168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169"/>
        <v>30</v>
      </c>
      <c r="BY458" s="148">
        <v>30</v>
      </c>
      <c r="BZ458" s="148">
        <v>30</v>
      </c>
      <c r="CA458" s="148">
        <v>30</v>
      </c>
      <c r="CB458" s="169">
        <f t="shared" si="170"/>
        <v>30</v>
      </c>
      <c r="CC458" s="148">
        <v>30</v>
      </c>
      <c r="CD458" s="148">
        <v>30</v>
      </c>
      <c r="CE458" s="148"/>
      <c r="CF458" s="148"/>
      <c r="CG458" s="148"/>
      <c r="CH458" s="169">
        <f t="shared" si="171"/>
        <v>30</v>
      </c>
    </row>
    <row r="459" spans="1:86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157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158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159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156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16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16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16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16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16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16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16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16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168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169"/>
        <v>7.2</v>
      </c>
      <c r="BY459" s="148">
        <v>7.2</v>
      </c>
      <c r="BZ459" s="148">
        <v>7.2</v>
      </c>
      <c r="CA459" s="148">
        <v>7.2</v>
      </c>
      <c r="CB459" s="169">
        <f t="shared" si="170"/>
        <v>7.2</v>
      </c>
      <c r="CC459" s="148">
        <v>7.2</v>
      </c>
      <c r="CD459" s="148">
        <v>7.2</v>
      </c>
      <c r="CE459" s="148"/>
      <c r="CF459" s="148"/>
      <c r="CG459" s="148"/>
      <c r="CH459" s="169">
        <f t="shared" si="171"/>
        <v>7.2</v>
      </c>
    </row>
    <row r="460" spans="1:86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157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158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159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156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16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16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16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16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16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16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16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16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168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169"/>
        <v>10</v>
      </c>
      <c r="BY460" s="148">
        <v>10</v>
      </c>
      <c r="BZ460" s="148">
        <v>10</v>
      </c>
      <c r="CA460" s="148">
        <v>10</v>
      </c>
      <c r="CB460" s="169">
        <f t="shared" si="170"/>
        <v>10</v>
      </c>
      <c r="CC460" s="148">
        <v>10</v>
      </c>
      <c r="CD460" s="148">
        <v>10</v>
      </c>
      <c r="CE460" s="148"/>
      <c r="CF460" s="148"/>
      <c r="CG460" s="148"/>
      <c r="CH460" s="169">
        <f t="shared" si="171"/>
        <v>10</v>
      </c>
    </row>
    <row r="461" spans="1:86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157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158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159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156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16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16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16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16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16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16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16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16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168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169"/>
        <v>10.5</v>
      </c>
      <c r="BY461" s="148">
        <v>10.5</v>
      </c>
      <c r="BZ461" s="148">
        <v>10.5</v>
      </c>
      <c r="CA461" s="148">
        <v>10.5</v>
      </c>
      <c r="CB461" s="169">
        <f t="shared" si="170"/>
        <v>10.5</v>
      </c>
      <c r="CC461" s="148">
        <v>10.5</v>
      </c>
      <c r="CD461" s="148">
        <v>10.5</v>
      </c>
      <c r="CE461" s="148"/>
      <c r="CF461" s="148"/>
      <c r="CG461" s="148"/>
      <c r="CH461" s="169">
        <f t="shared" si="171"/>
        <v>10.5</v>
      </c>
    </row>
    <row r="462" spans="1:86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169"/>
      <c r="CC462" s="271"/>
      <c r="CD462" s="271"/>
      <c r="CE462" s="271"/>
      <c r="CF462" s="271"/>
      <c r="CG462" s="271"/>
      <c r="CH462" s="169"/>
    </row>
    <row r="463" spans="1:86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157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158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159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156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169">
        <f>AVERAGE(BY463:CA463)</f>
        <v>10.85</v>
      </c>
      <c r="CC463" s="270">
        <v>10.86</v>
      </c>
      <c r="CD463" s="270">
        <v>10.86</v>
      </c>
      <c r="CE463" s="270"/>
      <c r="CF463" s="270"/>
      <c r="CG463" s="270"/>
      <c r="CH463" s="169">
        <f>AVERAGE(CC463:CG463)</f>
        <v>10.86</v>
      </c>
    </row>
    <row r="464" spans="1:86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157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158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159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156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69">
        <f>AVERAGE(BY464:CA464)</f>
        <v>10.949999999999998</v>
      </c>
      <c r="CC464" s="148">
        <v>10.93</v>
      </c>
      <c r="CD464" s="148">
        <v>10.93</v>
      </c>
      <c r="CE464" s="148"/>
      <c r="CF464" s="148"/>
      <c r="CG464" s="148"/>
      <c r="CH464" s="169">
        <f>AVERAGE(CC464:CG464)</f>
        <v>10.93</v>
      </c>
    </row>
    <row r="465" spans="1:86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86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86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86" ht="18.75" customHeight="1" x14ac:dyDescent="0.3"/>
    <row r="469" spans="1:86" ht="18" x14ac:dyDescent="0.25">
      <c r="A469" s="299" t="s">
        <v>45</v>
      </c>
      <c r="B469" s="299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299"/>
      <c r="AM469" s="299"/>
      <c r="AN469" s="299"/>
      <c r="AO469" s="299"/>
      <c r="AP469" s="299"/>
      <c r="AQ469" s="299"/>
      <c r="AR469" s="299"/>
      <c r="AS469" s="299"/>
      <c r="AT469" s="299"/>
      <c r="AU469" s="299"/>
      <c r="AV469" s="299"/>
      <c r="AW469" s="299"/>
      <c r="AX469" s="299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299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299"/>
    </row>
    <row r="470" spans="1:86" ht="18.75" customHeight="1" x14ac:dyDescent="0.3">
      <c r="A470" s="217"/>
      <c r="B470" s="197"/>
      <c r="C470" s="300" t="s">
        <v>40</v>
      </c>
      <c r="D470" s="301"/>
      <c r="E470" s="301"/>
      <c r="F470" s="301"/>
      <c r="G470" s="301"/>
      <c r="H470" s="301"/>
      <c r="I470" s="301"/>
      <c r="J470" s="301"/>
      <c r="K470" s="30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301"/>
      <c r="AH470" s="301"/>
      <c r="AI470" s="301"/>
      <c r="AJ470" s="301"/>
      <c r="AK470" s="301"/>
      <c r="AL470" s="301"/>
      <c r="AM470" s="301"/>
      <c r="AN470" s="301"/>
      <c r="AO470" s="301"/>
      <c r="AP470" s="301"/>
      <c r="AQ470" s="301"/>
      <c r="AR470" s="301"/>
      <c r="AS470" s="301"/>
      <c r="AT470" s="301"/>
      <c r="AU470" s="301"/>
      <c r="AV470" s="301"/>
      <c r="AW470" s="301"/>
      <c r="AX470" s="301"/>
      <c r="AY470" s="301"/>
      <c r="AZ470" s="301"/>
      <c r="BA470" s="301"/>
      <c r="BB470" s="301"/>
      <c r="BC470" s="301"/>
      <c r="BD470" s="301"/>
      <c r="BE470" s="301"/>
      <c r="BF470" s="301"/>
      <c r="BG470" s="301"/>
      <c r="BH470" s="301"/>
      <c r="BI470" s="301"/>
      <c r="BJ470" s="301"/>
      <c r="BK470" s="301"/>
      <c r="BL470" s="301"/>
      <c r="BM470" s="301"/>
      <c r="BN470" s="301"/>
      <c r="BO470" s="301"/>
      <c r="BP470" s="301"/>
      <c r="BQ470" s="301"/>
      <c r="BR470" s="301"/>
      <c r="BS470" s="301"/>
      <c r="BT470" s="301"/>
      <c r="BU470" s="301"/>
      <c r="BV470" s="302"/>
      <c r="BW470" s="300"/>
      <c r="BX470" s="301"/>
      <c r="BY470" s="301"/>
      <c r="BZ470" s="301"/>
      <c r="CA470" s="301"/>
      <c r="CB470" s="301"/>
      <c r="CC470" s="301"/>
      <c r="CD470" s="301"/>
      <c r="CE470" s="301"/>
      <c r="CF470" s="301"/>
      <c r="CG470" s="301"/>
      <c r="CH470" s="301"/>
    </row>
    <row r="471" spans="1:86" ht="18.75" customHeight="1" x14ac:dyDescent="0.3">
      <c r="A471" s="218"/>
      <c r="B471" s="198"/>
      <c r="C471" s="284" t="s">
        <v>139</v>
      </c>
      <c r="D471" s="285"/>
      <c r="E471" s="285"/>
      <c r="F471" s="286"/>
      <c r="G471" s="280" t="s">
        <v>123</v>
      </c>
      <c r="H471" s="287" t="s">
        <v>139</v>
      </c>
      <c r="I471" s="288"/>
      <c r="J471" s="288"/>
      <c r="K471" s="289"/>
      <c r="L471" s="280" t="s">
        <v>123</v>
      </c>
      <c r="M471" s="287" t="s">
        <v>139</v>
      </c>
      <c r="N471" s="288"/>
      <c r="O471" s="288"/>
      <c r="P471" s="289"/>
      <c r="Q471" s="280" t="s">
        <v>123</v>
      </c>
      <c r="R471" s="284" t="s">
        <v>139</v>
      </c>
      <c r="S471" s="285"/>
      <c r="T471" s="285"/>
      <c r="U471" s="285"/>
      <c r="V471" s="286"/>
      <c r="W471" s="280" t="s">
        <v>123</v>
      </c>
      <c r="X471" s="284" t="s">
        <v>139</v>
      </c>
      <c r="Y471" s="285"/>
      <c r="Z471" s="285"/>
      <c r="AA471" s="286"/>
      <c r="AB471" s="280" t="s">
        <v>123</v>
      </c>
      <c r="AC471" s="287" t="s">
        <v>139</v>
      </c>
      <c r="AD471" s="288"/>
      <c r="AE471" s="288"/>
      <c r="AF471" s="289"/>
      <c r="AG471" s="280" t="s">
        <v>123</v>
      </c>
      <c r="AH471" s="287" t="s">
        <v>139</v>
      </c>
      <c r="AI471" s="288"/>
      <c r="AJ471" s="288"/>
      <c r="AK471" s="288"/>
      <c r="AL471" s="289"/>
      <c r="AM471" s="280" t="s">
        <v>123</v>
      </c>
      <c r="AN471" s="287" t="s">
        <v>139</v>
      </c>
      <c r="AO471" s="288"/>
      <c r="AP471" s="288"/>
      <c r="AQ471" s="289"/>
      <c r="AR471" s="280" t="s">
        <v>123</v>
      </c>
      <c r="AS471" s="287" t="s">
        <v>139</v>
      </c>
      <c r="AT471" s="288"/>
      <c r="AU471" s="288"/>
      <c r="AV471" s="288"/>
      <c r="AW471" s="253"/>
      <c r="AX471" s="280" t="s">
        <v>123</v>
      </c>
      <c r="AY471" s="287" t="s">
        <v>139</v>
      </c>
      <c r="AZ471" s="288"/>
      <c r="BA471" s="288"/>
      <c r="BB471" s="289"/>
      <c r="BC471" s="280" t="s">
        <v>123</v>
      </c>
      <c r="BD471" s="278" t="s">
        <v>139</v>
      </c>
      <c r="BE471" s="279"/>
      <c r="BF471" s="279"/>
      <c r="BG471" s="279"/>
      <c r="BH471" s="280" t="s">
        <v>123</v>
      </c>
      <c r="BI471" s="278" t="s">
        <v>139</v>
      </c>
      <c r="BJ471" s="279"/>
      <c r="BK471" s="279"/>
      <c r="BL471" s="279"/>
      <c r="BM471" s="279"/>
      <c r="BN471" s="280" t="s">
        <v>123</v>
      </c>
      <c r="BO471" s="278" t="s">
        <v>316</v>
      </c>
      <c r="BP471" s="279"/>
      <c r="BQ471" s="279"/>
      <c r="BR471" s="279"/>
      <c r="BS471" s="280" t="s">
        <v>123</v>
      </c>
      <c r="BT471" s="278" t="s">
        <v>316</v>
      </c>
      <c r="BU471" s="279"/>
      <c r="BV471" s="279"/>
      <c r="BW471" s="279"/>
      <c r="BX471" s="280" t="s">
        <v>123</v>
      </c>
      <c r="BY471" s="278" t="s">
        <v>316</v>
      </c>
      <c r="BZ471" s="279"/>
      <c r="CA471" s="279"/>
      <c r="CB471" s="280" t="s">
        <v>123</v>
      </c>
      <c r="CC471" s="278" t="s">
        <v>316</v>
      </c>
      <c r="CD471" s="279"/>
      <c r="CE471" s="279"/>
      <c r="CF471" s="279"/>
      <c r="CG471" s="279"/>
      <c r="CH471" s="280" t="s">
        <v>123</v>
      </c>
    </row>
    <row r="472" spans="1:86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1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1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1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1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1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1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1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1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1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1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1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1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1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1"/>
      <c r="BY472" s="138" t="s">
        <v>326</v>
      </c>
      <c r="BZ472" s="138" t="s">
        <v>146</v>
      </c>
      <c r="CA472" s="138" t="s">
        <v>327</v>
      </c>
      <c r="CB472" s="281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1"/>
    </row>
    <row r="473" spans="1:86" ht="18" customHeight="1" x14ac:dyDescent="0.25">
      <c r="A473" s="282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69" t="e">
        <f>AVERAGE(BY473:CA473)</f>
        <v>#DIV/0!</v>
      </c>
      <c r="CC473" s="135"/>
      <c r="CD473" s="135"/>
      <c r="CE473" s="135"/>
      <c r="CF473" s="135"/>
      <c r="CG473" s="135"/>
      <c r="CH473" s="169" t="e">
        <f>AVERAGE(CC473:CG473)</f>
        <v>#DIV/0!</v>
      </c>
    </row>
    <row r="474" spans="1:86" ht="18" customHeight="1" x14ac:dyDescent="0.25">
      <c r="A474" s="283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172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69">
        <f>AVERAGE(BY474:CA474)</f>
        <v>5.833333333333333</v>
      </c>
      <c r="CC474" s="148">
        <v>5.5</v>
      </c>
      <c r="CD474" s="148">
        <v>5.8</v>
      </c>
      <c r="CE474" s="148"/>
      <c r="CF474" s="148"/>
      <c r="CG474" s="148"/>
      <c r="CH474" s="169">
        <f>AVERAGE(CC474:CG474)</f>
        <v>5.65</v>
      </c>
    </row>
    <row r="475" spans="1:86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173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174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175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172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69">
        <f>AVERAGE(BY475:CA475)</f>
        <v>6.666666666666667</v>
      </c>
      <c r="CC475" s="148">
        <v>6</v>
      </c>
      <c r="CD475" s="148">
        <v>7</v>
      </c>
      <c r="CE475" s="148"/>
      <c r="CF475" s="148"/>
      <c r="CG475" s="148"/>
      <c r="CH475" s="169">
        <f>AVERAGE(CC475:CG475)</f>
        <v>6.5</v>
      </c>
    </row>
    <row r="476" spans="1:86" ht="18" customHeight="1" x14ac:dyDescent="0.25">
      <c r="A476" s="282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69"/>
      <c r="CC476" s="135"/>
      <c r="CD476" s="135"/>
      <c r="CE476" s="135"/>
      <c r="CF476" s="135"/>
      <c r="CG476" s="135"/>
      <c r="CH476" s="169"/>
    </row>
    <row r="477" spans="1:86" ht="18" customHeight="1" x14ac:dyDescent="0.25">
      <c r="A477" s="283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173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174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175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172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176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177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178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179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180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181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182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183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184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185">AVERAGE(BT477:BW477)</f>
        <v>1.9075</v>
      </c>
      <c r="BY477" s="148">
        <v>2</v>
      </c>
      <c r="BZ477" s="148">
        <v>2</v>
      </c>
      <c r="CA477" s="148">
        <v>2.5</v>
      </c>
      <c r="CB477" s="169">
        <f t="shared" ref="CB477:CB503" si="186">AVERAGE(BY477:CA477)</f>
        <v>2.1666666666666665</v>
      </c>
      <c r="CC477" s="148">
        <v>2</v>
      </c>
      <c r="CD477" s="148">
        <v>2</v>
      </c>
      <c r="CE477" s="148"/>
      <c r="CF477" s="148"/>
      <c r="CG477" s="148"/>
      <c r="CH477" s="169">
        <f t="shared" ref="CH477:CH503" si="187">AVERAGE(CC477:CG477)</f>
        <v>2</v>
      </c>
    </row>
    <row r="478" spans="1:86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173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174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175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172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176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177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178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179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180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181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182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183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184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185"/>
        <v>3.1249999999999996</v>
      </c>
      <c r="BY478" s="148">
        <v>3.3</v>
      </c>
      <c r="BZ478" s="148">
        <v>3.3</v>
      </c>
      <c r="CA478" s="148">
        <v>4.5</v>
      </c>
      <c r="CB478" s="169">
        <f t="shared" si="186"/>
        <v>3.6999999999999997</v>
      </c>
      <c r="CC478" s="148">
        <v>5</v>
      </c>
      <c r="CD478" s="148">
        <v>4</v>
      </c>
      <c r="CE478" s="148"/>
      <c r="CF478" s="148"/>
      <c r="CG478" s="148"/>
      <c r="CH478" s="169">
        <f t="shared" si="187"/>
        <v>4.5</v>
      </c>
    </row>
    <row r="479" spans="1:86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173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174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175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172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176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177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178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179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180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181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182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183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184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185"/>
        <v>22.4375</v>
      </c>
      <c r="BY479" s="148">
        <v>20</v>
      </c>
      <c r="BZ479" s="148">
        <v>20</v>
      </c>
      <c r="CA479" s="148">
        <v>18</v>
      </c>
      <c r="CB479" s="169">
        <f t="shared" si="186"/>
        <v>19.333333333333332</v>
      </c>
      <c r="CC479" s="148">
        <v>20</v>
      </c>
      <c r="CD479" s="148">
        <v>16</v>
      </c>
      <c r="CE479" s="148"/>
      <c r="CF479" s="148"/>
      <c r="CG479" s="148"/>
      <c r="CH479" s="169">
        <f t="shared" si="187"/>
        <v>18</v>
      </c>
    </row>
    <row r="480" spans="1:86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173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174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175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172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176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177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178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179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180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181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182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183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184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185"/>
        <v>19.1875</v>
      </c>
      <c r="BY480" s="148">
        <v>20</v>
      </c>
      <c r="BZ480" s="148">
        <v>20</v>
      </c>
      <c r="CA480" s="148">
        <v>18</v>
      </c>
      <c r="CB480" s="169">
        <f t="shared" si="186"/>
        <v>19.333333333333332</v>
      </c>
      <c r="CC480" s="148">
        <v>18</v>
      </c>
      <c r="CD480" s="148">
        <v>14</v>
      </c>
      <c r="CE480" s="148"/>
      <c r="CF480" s="148"/>
      <c r="CG480" s="148"/>
      <c r="CH480" s="169">
        <f t="shared" si="187"/>
        <v>16</v>
      </c>
    </row>
    <row r="481" spans="1:86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173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174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175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172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176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177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178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179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180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181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182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183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184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185"/>
        <v>5.8449999999999998</v>
      </c>
      <c r="BY481" s="148">
        <v>6</v>
      </c>
      <c r="BZ481" s="148">
        <v>6</v>
      </c>
      <c r="CA481" s="148">
        <v>6</v>
      </c>
      <c r="CB481" s="169">
        <f t="shared" si="186"/>
        <v>6</v>
      </c>
      <c r="CC481" s="148">
        <v>5</v>
      </c>
      <c r="CD481" s="148">
        <v>5</v>
      </c>
      <c r="CE481" s="148"/>
      <c r="CF481" s="148"/>
      <c r="CG481" s="148"/>
      <c r="CH481" s="169">
        <f t="shared" si="187"/>
        <v>5</v>
      </c>
    </row>
    <row r="482" spans="1:86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173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174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175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172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176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177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178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179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180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181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182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183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184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185"/>
        <v>16</v>
      </c>
      <c r="BY482" s="148">
        <v>16</v>
      </c>
      <c r="BZ482" s="148">
        <v>16</v>
      </c>
      <c r="CA482" s="148">
        <v>16</v>
      </c>
      <c r="CB482" s="169">
        <f t="shared" si="186"/>
        <v>16</v>
      </c>
      <c r="CC482" s="148">
        <v>16</v>
      </c>
      <c r="CD482" s="148">
        <v>16</v>
      </c>
      <c r="CE482" s="148"/>
      <c r="CF482" s="148"/>
      <c r="CG482" s="148"/>
      <c r="CH482" s="169">
        <f t="shared" si="187"/>
        <v>16</v>
      </c>
    </row>
    <row r="483" spans="1:86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173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174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175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172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176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177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178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179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180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181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182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183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184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185"/>
        <v>14</v>
      </c>
      <c r="BY483" s="148">
        <v>14</v>
      </c>
      <c r="BZ483" s="148">
        <v>14</v>
      </c>
      <c r="CA483" s="148">
        <v>14</v>
      </c>
      <c r="CB483" s="169">
        <f t="shared" si="186"/>
        <v>14</v>
      </c>
      <c r="CC483" s="148">
        <v>14</v>
      </c>
      <c r="CD483" s="148">
        <v>14</v>
      </c>
      <c r="CE483" s="148"/>
      <c r="CF483" s="148"/>
      <c r="CG483" s="148"/>
      <c r="CH483" s="169">
        <f t="shared" si="187"/>
        <v>14</v>
      </c>
    </row>
    <row r="484" spans="1:86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173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174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175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172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176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177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178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179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180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181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182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183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184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185"/>
        <v>17</v>
      </c>
      <c r="BY484" s="148">
        <v>17</v>
      </c>
      <c r="BZ484" s="148">
        <v>17</v>
      </c>
      <c r="CA484" s="148">
        <v>17</v>
      </c>
      <c r="CB484" s="169">
        <f t="shared" si="186"/>
        <v>17</v>
      </c>
      <c r="CC484" s="148">
        <v>17</v>
      </c>
      <c r="CD484" s="148">
        <v>17</v>
      </c>
      <c r="CE484" s="148"/>
      <c r="CF484" s="148"/>
      <c r="CG484" s="148"/>
      <c r="CH484" s="169">
        <f t="shared" si="187"/>
        <v>17</v>
      </c>
    </row>
    <row r="485" spans="1:86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173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174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175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172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176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177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178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179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180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181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182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183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184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185"/>
        <v>95</v>
      </c>
      <c r="BY485" s="148">
        <v>95</v>
      </c>
      <c r="BZ485" s="148">
        <v>95</v>
      </c>
      <c r="CA485" s="148">
        <v>90</v>
      </c>
      <c r="CB485" s="169">
        <f t="shared" si="186"/>
        <v>93.333333333333329</v>
      </c>
      <c r="CC485" s="148">
        <v>90</v>
      </c>
      <c r="CD485" s="148">
        <v>90</v>
      </c>
      <c r="CE485" s="148"/>
      <c r="CF485" s="148"/>
      <c r="CG485" s="148"/>
      <c r="CH485" s="169">
        <f t="shared" si="187"/>
        <v>90</v>
      </c>
    </row>
    <row r="486" spans="1:86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173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174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175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172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176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177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178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179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180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181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182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183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184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185"/>
        <v>95.3125</v>
      </c>
      <c r="BY486" s="148">
        <v>100</v>
      </c>
      <c r="BZ486" s="148">
        <v>100</v>
      </c>
      <c r="CA486" s="148">
        <v>100</v>
      </c>
      <c r="CB486" s="169">
        <f t="shared" si="186"/>
        <v>100</v>
      </c>
      <c r="CC486" s="148">
        <v>100</v>
      </c>
      <c r="CD486" s="148">
        <v>100</v>
      </c>
      <c r="CE486" s="148"/>
      <c r="CF486" s="148"/>
      <c r="CG486" s="148"/>
      <c r="CH486" s="169">
        <f t="shared" si="187"/>
        <v>100</v>
      </c>
    </row>
    <row r="487" spans="1:86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173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174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175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172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176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177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178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179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180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181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182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183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184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185"/>
        <v>6</v>
      </c>
      <c r="BY487" s="148">
        <v>6</v>
      </c>
      <c r="BZ487" s="148">
        <v>6</v>
      </c>
      <c r="CA487" s="148">
        <v>6</v>
      </c>
      <c r="CB487" s="169">
        <f t="shared" si="186"/>
        <v>6</v>
      </c>
      <c r="CC487" s="148">
        <v>6</v>
      </c>
      <c r="CD487" s="148">
        <v>6</v>
      </c>
      <c r="CE487" s="148"/>
      <c r="CF487" s="148"/>
      <c r="CG487" s="148"/>
      <c r="CH487" s="169">
        <f t="shared" si="187"/>
        <v>6</v>
      </c>
    </row>
    <row r="488" spans="1:86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173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174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175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172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176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177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178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179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180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181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182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183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184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185"/>
        <v>11.0625</v>
      </c>
      <c r="BY488" s="148">
        <v>12</v>
      </c>
      <c r="BZ488" s="148">
        <v>12</v>
      </c>
      <c r="CA488" s="148">
        <v>12</v>
      </c>
      <c r="CB488" s="169">
        <f t="shared" si="186"/>
        <v>12</v>
      </c>
      <c r="CC488" s="148">
        <v>12</v>
      </c>
      <c r="CD488" s="148">
        <v>12</v>
      </c>
      <c r="CE488" s="148"/>
      <c r="CF488" s="148"/>
      <c r="CG488" s="148"/>
      <c r="CH488" s="169">
        <f t="shared" si="187"/>
        <v>12</v>
      </c>
    </row>
    <row r="489" spans="1:86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173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174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175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172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176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177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178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179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180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181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182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183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184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185"/>
        <v>10</v>
      </c>
      <c r="BY489" s="148">
        <v>10</v>
      </c>
      <c r="BZ489" s="148">
        <v>10</v>
      </c>
      <c r="CA489" s="148">
        <v>10</v>
      </c>
      <c r="CB489" s="169">
        <f t="shared" si="186"/>
        <v>10</v>
      </c>
      <c r="CC489" s="148">
        <v>10</v>
      </c>
      <c r="CD489" s="148">
        <v>10</v>
      </c>
      <c r="CE489" s="148"/>
      <c r="CF489" s="148"/>
      <c r="CG489" s="148"/>
      <c r="CH489" s="169">
        <f t="shared" si="187"/>
        <v>10</v>
      </c>
    </row>
    <row r="490" spans="1:86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173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174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175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172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176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177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178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179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180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181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182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183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184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185"/>
        <v>45</v>
      </c>
      <c r="BY490" s="148">
        <v>45</v>
      </c>
      <c r="BZ490" s="148">
        <v>45</v>
      </c>
      <c r="CA490" s="148">
        <v>45</v>
      </c>
      <c r="CB490" s="169">
        <f t="shared" si="186"/>
        <v>45</v>
      </c>
      <c r="CC490" s="148">
        <v>45</v>
      </c>
      <c r="CD490" s="148">
        <v>45</v>
      </c>
      <c r="CE490" s="148"/>
      <c r="CF490" s="148"/>
      <c r="CG490" s="148"/>
      <c r="CH490" s="169">
        <f t="shared" si="187"/>
        <v>45</v>
      </c>
    </row>
    <row r="491" spans="1:86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173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174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175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172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176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177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178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179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180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181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182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183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184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185"/>
        <v>48</v>
      </c>
      <c r="BY491" s="148">
        <v>48</v>
      </c>
      <c r="BZ491" s="148">
        <v>48</v>
      </c>
      <c r="CA491" s="148">
        <v>48</v>
      </c>
      <c r="CB491" s="169">
        <f t="shared" si="186"/>
        <v>48</v>
      </c>
      <c r="CC491" s="148">
        <v>48</v>
      </c>
      <c r="CD491" s="148">
        <v>48</v>
      </c>
      <c r="CE491" s="148"/>
      <c r="CF491" s="148"/>
      <c r="CG491" s="148"/>
      <c r="CH491" s="169">
        <f t="shared" si="187"/>
        <v>48</v>
      </c>
    </row>
    <row r="492" spans="1:86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173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174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175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172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176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177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178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179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180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181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182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183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184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185"/>
        <v>4.7</v>
      </c>
      <c r="BY492" s="148">
        <v>4.7</v>
      </c>
      <c r="BZ492" s="148">
        <v>4.7</v>
      </c>
      <c r="CA492" s="148">
        <v>4.7</v>
      </c>
      <c r="CB492" s="169">
        <f t="shared" si="186"/>
        <v>4.7</v>
      </c>
      <c r="CC492" s="148">
        <v>4.7</v>
      </c>
      <c r="CD492" s="148">
        <v>4.7</v>
      </c>
      <c r="CE492" s="148"/>
      <c r="CF492" s="148"/>
      <c r="CG492" s="148"/>
      <c r="CH492" s="169">
        <f t="shared" si="187"/>
        <v>4.7</v>
      </c>
    </row>
    <row r="493" spans="1:86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173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174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175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172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176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177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178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179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180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181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182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183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184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185"/>
        <v>4</v>
      </c>
      <c r="BY493" s="148">
        <v>4</v>
      </c>
      <c r="BZ493" s="148">
        <v>4</v>
      </c>
      <c r="CA493" s="148">
        <v>4</v>
      </c>
      <c r="CB493" s="169">
        <f t="shared" si="186"/>
        <v>4</v>
      </c>
      <c r="CC493" s="148">
        <v>4</v>
      </c>
      <c r="CD493" s="148">
        <v>4</v>
      </c>
      <c r="CE493" s="148"/>
      <c r="CF493" s="148"/>
      <c r="CG493" s="148"/>
      <c r="CH493" s="169">
        <f t="shared" si="187"/>
        <v>4</v>
      </c>
    </row>
    <row r="494" spans="1:86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173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174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175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172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176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177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178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179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180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181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182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183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184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185"/>
        <v>3.5</v>
      </c>
      <c r="BY494" s="148">
        <v>3.5</v>
      </c>
      <c r="BZ494" s="148">
        <v>3.5</v>
      </c>
      <c r="CA494" s="148">
        <v>3.5</v>
      </c>
      <c r="CB494" s="169">
        <f t="shared" si="186"/>
        <v>3.5</v>
      </c>
      <c r="CC494" s="148">
        <v>3.5</v>
      </c>
      <c r="CD494" s="148">
        <v>3.5</v>
      </c>
      <c r="CE494" s="148"/>
      <c r="CF494" s="148"/>
      <c r="CG494" s="148"/>
      <c r="CH494" s="169">
        <f t="shared" si="187"/>
        <v>3.5</v>
      </c>
    </row>
    <row r="495" spans="1:86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173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174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175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172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176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177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178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179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180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181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182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183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184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185"/>
        <v>17</v>
      </c>
      <c r="BY495" s="148">
        <v>18</v>
      </c>
      <c r="BZ495" s="148">
        <v>18</v>
      </c>
      <c r="CA495" s="148">
        <v>18</v>
      </c>
      <c r="CB495" s="169">
        <f t="shared" si="186"/>
        <v>18</v>
      </c>
      <c r="CC495" s="148">
        <v>18</v>
      </c>
      <c r="CD495" s="148">
        <v>18</v>
      </c>
      <c r="CE495" s="148"/>
      <c r="CF495" s="148"/>
      <c r="CG495" s="148"/>
      <c r="CH495" s="169">
        <f t="shared" si="187"/>
        <v>18</v>
      </c>
    </row>
    <row r="496" spans="1:86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173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174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175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172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176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177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178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179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180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181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182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183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184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185"/>
        <v>17.75</v>
      </c>
      <c r="BY496" s="148">
        <v>18</v>
      </c>
      <c r="BZ496" s="148">
        <v>18</v>
      </c>
      <c r="CA496" s="148">
        <v>18</v>
      </c>
      <c r="CB496" s="169">
        <f t="shared" si="186"/>
        <v>18</v>
      </c>
      <c r="CC496" s="148">
        <v>19</v>
      </c>
      <c r="CD496" s="148">
        <v>19</v>
      </c>
      <c r="CE496" s="148"/>
      <c r="CF496" s="148"/>
      <c r="CG496" s="148"/>
      <c r="CH496" s="169">
        <f t="shared" si="187"/>
        <v>19</v>
      </c>
    </row>
    <row r="497" spans="1:86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173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174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175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172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176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177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178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179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180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181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182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183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184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185"/>
        <v>16.75</v>
      </c>
      <c r="BY497" s="148">
        <v>17</v>
      </c>
      <c r="BZ497" s="148">
        <v>17</v>
      </c>
      <c r="CA497" s="148">
        <v>17</v>
      </c>
      <c r="CB497" s="169">
        <f t="shared" si="186"/>
        <v>17</v>
      </c>
      <c r="CC497" s="148">
        <v>17</v>
      </c>
      <c r="CD497" s="148">
        <v>17</v>
      </c>
      <c r="CE497" s="148"/>
      <c r="CF497" s="148"/>
      <c r="CG497" s="148"/>
      <c r="CH497" s="169">
        <f t="shared" si="187"/>
        <v>17</v>
      </c>
    </row>
    <row r="498" spans="1:86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173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174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175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172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176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177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178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179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180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181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182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183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184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185"/>
        <v>3.5</v>
      </c>
      <c r="BY498" s="148">
        <v>3.5</v>
      </c>
      <c r="BZ498" s="148">
        <v>3.5</v>
      </c>
      <c r="CA498" s="148">
        <v>3.5</v>
      </c>
      <c r="CB498" s="169">
        <f t="shared" si="186"/>
        <v>3.5</v>
      </c>
      <c r="CC498" s="148">
        <v>3.5</v>
      </c>
      <c r="CD498" s="148">
        <v>3.5</v>
      </c>
      <c r="CE498" s="148"/>
      <c r="CF498" s="148"/>
      <c r="CG498" s="148"/>
      <c r="CH498" s="169">
        <f t="shared" si="187"/>
        <v>3.5</v>
      </c>
    </row>
    <row r="499" spans="1:86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173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174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175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172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176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177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178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179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180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181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182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183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184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185"/>
        <v>3.5</v>
      </c>
      <c r="BY499" s="148">
        <v>3.5</v>
      </c>
      <c r="BZ499" s="148">
        <v>3.5</v>
      </c>
      <c r="CA499" s="148">
        <v>3.5</v>
      </c>
      <c r="CB499" s="169">
        <f t="shared" si="186"/>
        <v>3.5</v>
      </c>
      <c r="CC499" s="148">
        <v>3.5</v>
      </c>
      <c r="CD499" s="148">
        <v>3.5</v>
      </c>
      <c r="CE499" s="148"/>
      <c r="CF499" s="148"/>
      <c r="CG499" s="148"/>
      <c r="CH499" s="169">
        <f t="shared" si="187"/>
        <v>3.5</v>
      </c>
    </row>
    <row r="500" spans="1:86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173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174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175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172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176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177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178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179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180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181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182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183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184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185"/>
        <v>32</v>
      </c>
      <c r="BY500" s="148">
        <v>32</v>
      </c>
      <c r="BZ500" s="148">
        <v>32</v>
      </c>
      <c r="CA500" s="148">
        <v>32</v>
      </c>
      <c r="CB500" s="169">
        <f t="shared" si="186"/>
        <v>32</v>
      </c>
      <c r="CC500" s="148">
        <v>32</v>
      </c>
      <c r="CD500" s="148">
        <v>32</v>
      </c>
      <c r="CE500" s="148"/>
      <c r="CF500" s="148"/>
      <c r="CG500" s="148"/>
      <c r="CH500" s="169">
        <f t="shared" si="187"/>
        <v>32</v>
      </c>
    </row>
    <row r="501" spans="1:86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173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174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175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172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176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177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178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179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180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181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182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183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184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185"/>
        <v>6.9075000000000006</v>
      </c>
      <c r="BY501" s="148">
        <v>7</v>
      </c>
      <c r="BZ501" s="148">
        <v>7</v>
      </c>
      <c r="CA501" s="148">
        <v>6.9</v>
      </c>
      <c r="CB501" s="169">
        <f t="shared" si="186"/>
        <v>6.9666666666666659</v>
      </c>
      <c r="CC501" s="148">
        <v>6.9</v>
      </c>
      <c r="CD501" s="148">
        <v>6.8</v>
      </c>
      <c r="CE501" s="148"/>
      <c r="CF501" s="148"/>
      <c r="CG501" s="148"/>
      <c r="CH501" s="169">
        <f t="shared" si="187"/>
        <v>6.85</v>
      </c>
    </row>
    <row r="502" spans="1:86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173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174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175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172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176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177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178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179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180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181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182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183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184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185"/>
        <v>10.5</v>
      </c>
      <c r="BY502" s="148">
        <v>10.5</v>
      </c>
      <c r="BZ502" s="148">
        <v>10.5</v>
      </c>
      <c r="CA502" s="148">
        <v>10.5</v>
      </c>
      <c r="CB502" s="169">
        <f t="shared" si="186"/>
        <v>10.5</v>
      </c>
      <c r="CC502" s="148">
        <v>10.5</v>
      </c>
      <c r="CD502" s="148">
        <v>10.4</v>
      </c>
      <c r="CE502" s="148"/>
      <c r="CF502" s="148"/>
      <c r="CG502" s="148"/>
      <c r="CH502" s="169">
        <f t="shared" si="187"/>
        <v>10.45</v>
      </c>
    </row>
    <row r="503" spans="1:86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173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174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175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172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176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177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178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179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180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181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182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183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184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185"/>
        <v>11</v>
      </c>
      <c r="BY503" s="148">
        <v>11</v>
      </c>
      <c r="BZ503" s="148">
        <v>11</v>
      </c>
      <c r="CA503" s="148">
        <v>11</v>
      </c>
      <c r="CB503" s="169">
        <f t="shared" si="186"/>
        <v>11</v>
      </c>
      <c r="CC503" s="148">
        <v>11</v>
      </c>
      <c r="CD503" s="148">
        <v>10.8</v>
      </c>
      <c r="CE503" s="148"/>
      <c r="CF503" s="148"/>
      <c r="CG503" s="148"/>
      <c r="CH503" s="169">
        <f t="shared" si="187"/>
        <v>10.9</v>
      </c>
    </row>
    <row r="504" spans="1:86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69"/>
      <c r="CC504" s="148"/>
      <c r="CD504" s="148"/>
      <c r="CE504" s="148"/>
      <c r="CF504" s="148"/>
      <c r="CG504" s="148"/>
      <c r="CH504" s="169"/>
    </row>
    <row r="505" spans="1:86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173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174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175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172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169">
        <f>AVERAGE(BY505:CA505)</f>
        <v>10.85</v>
      </c>
      <c r="CC505" s="270">
        <v>10.86</v>
      </c>
      <c r="CD505" s="270">
        <v>10.86</v>
      </c>
      <c r="CE505" s="270"/>
      <c r="CF505" s="270"/>
      <c r="CG505" s="270"/>
      <c r="CH505" s="169">
        <f>AVERAGE(CC505:CG505)</f>
        <v>10.86</v>
      </c>
    </row>
    <row r="506" spans="1:86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173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174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175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172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69">
        <f>AVERAGE(BY506:CA506)</f>
        <v>10.949999999999998</v>
      </c>
      <c r="CC506" s="148">
        <v>10.93</v>
      </c>
      <c r="CD506" s="148">
        <v>10.93</v>
      </c>
      <c r="CE506" s="148"/>
      <c r="CF506" s="148"/>
      <c r="CG506" s="148"/>
      <c r="CH506" s="169">
        <f>AVERAGE(CC506:CG506)</f>
        <v>10.93</v>
      </c>
    </row>
    <row r="507" spans="1:86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86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86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86" ht="18" x14ac:dyDescent="0.25">
      <c r="A510" s="299" t="s">
        <v>45</v>
      </c>
      <c r="B510" s="299"/>
      <c r="C510" s="306"/>
      <c r="D510" s="306"/>
      <c r="E510" s="306"/>
      <c r="F510" s="306"/>
      <c r="G510" s="306"/>
      <c r="H510" s="306"/>
      <c r="I510" s="306"/>
      <c r="J510" s="306"/>
      <c r="K510" s="306"/>
      <c r="L510" s="306"/>
      <c r="M510" s="306"/>
      <c r="N510" s="306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299"/>
      <c r="AM510" s="299"/>
      <c r="AN510" s="299"/>
      <c r="AO510" s="299"/>
      <c r="AP510" s="299"/>
      <c r="AQ510" s="299"/>
      <c r="AR510" s="299"/>
      <c r="AS510" s="299"/>
      <c r="AT510" s="299"/>
      <c r="AU510" s="299"/>
      <c r="AV510" s="299"/>
      <c r="AW510" s="299"/>
      <c r="AX510" s="299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299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299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299"/>
    </row>
    <row r="511" spans="1:86" ht="18.75" customHeight="1" x14ac:dyDescent="0.3">
      <c r="A511" s="217"/>
      <c r="B511" s="197"/>
      <c r="C511" s="300" t="s">
        <v>97</v>
      </c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1"/>
      <c r="AR511" s="301"/>
      <c r="AS511" s="301"/>
      <c r="AT511" s="301"/>
      <c r="AU511" s="301"/>
      <c r="AV511" s="301"/>
      <c r="AW511" s="301"/>
      <c r="AX511" s="301"/>
      <c r="AY511" s="301"/>
      <c r="AZ511" s="301"/>
      <c r="BA511" s="301"/>
      <c r="BB511" s="301"/>
      <c r="BC511" s="301"/>
      <c r="BD511" s="301"/>
      <c r="BE511" s="301"/>
      <c r="BF511" s="301"/>
      <c r="BG511" s="301"/>
      <c r="BH511" s="301"/>
      <c r="BI511" s="301"/>
      <c r="BJ511" s="301"/>
      <c r="BK511" s="301"/>
      <c r="BL511" s="301"/>
      <c r="BM511" s="301"/>
      <c r="BN511" s="301"/>
      <c r="BO511" s="301"/>
      <c r="BP511" s="301"/>
      <c r="BQ511" s="301"/>
      <c r="BR511" s="301"/>
      <c r="BS511" s="301"/>
      <c r="BT511" s="301"/>
      <c r="BU511" s="301"/>
      <c r="BV511" s="302"/>
      <c r="BW511" s="300"/>
      <c r="BX511" s="301"/>
      <c r="BY511" s="301"/>
      <c r="BZ511" s="301"/>
      <c r="CA511" s="301"/>
      <c r="CB511" s="301"/>
      <c r="CC511" s="301"/>
      <c r="CD511" s="301"/>
      <c r="CE511" s="301"/>
      <c r="CF511" s="301"/>
      <c r="CG511" s="301"/>
      <c r="CH511" s="301"/>
    </row>
    <row r="512" spans="1:86" ht="18.75" customHeight="1" x14ac:dyDescent="0.3">
      <c r="A512" s="218"/>
      <c r="B512" s="198"/>
      <c r="C512" s="284" t="s">
        <v>139</v>
      </c>
      <c r="D512" s="285"/>
      <c r="E512" s="285"/>
      <c r="F512" s="286"/>
      <c r="G512" s="280" t="s">
        <v>123</v>
      </c>
      <c r="H512" s="287" t="s">
        <v>139</v>
      </c>
      <c r="I512" s="288"/>
      <c r="J512" s="288"/>
      <c r="K512" s="289"/>
      <c r="L512" s="280" t="s">
        <v>123</v>
      </c>
      <c r="M512" s="287" t="s">
        <v>139</v>
      </c>
      <c r="N512" s="288"/>
      <c r="O512" s="288"/>
      <c r="P512" s="289"/>
      <c r="Q512" s="280" t="s">
        <v>123</v>
      </c>
      <c r="R512" s="284" t="s">
        <v>139</v>
      </c>
      <c r="S512" s="285"/>
      <c r="T512" s="285"/>
      <c r="U512" s="285"/>
      <c r="V512" s="286"/>
      <c r="W512" s="280" t="s">
        <v>123</v>
      </c>
      <c r="X512" s="284" t="s">
        <v>139</v>
      </c>
      <c r="Y512" s="285"/>
      <c r="Z512" s="285"/>
      <c r="AA512" s="286"/>
      <c r="AB512" s="280" t="s">
        <v>123</v>
      </c>
      <c r="AC512" s="287" t="s">
        <v>139</v>
      </c>
      <c r="AD512" s="288"/>
      <c r="AE512" s="288"/>
      <c r="AF512" s="289"/>
      <c r="AG512" s="280" t="s">
        <v>123</v>
      </c>
      <c r="AH512" s="287" t="s">
        <v>139</v>
      </c>
      <c r="AI512" s="288"/>
      <c r="AJ512" s="288"/>
      <c r="AK512" s="288"/>
      <c r="AL512" s="289"/>
      <c r="AM512" s="280" t="s">
        <v>123</v>
      </c>
      <c r="AN512" s="287" t="s">
        <v>139</v>
      </c>
      <c r="AO512" s="288"/>
      <c r="AP512" s="288"/>
      <c r="AQ512" s="289"/>
      <c r="AR512" s="280" t="s">
        <v>123</v>
      </c>
      <c r="AS512" s="287" t="s">
        <v>139</v>
      </c>
      <c r="AT512" s="288"/>
      <c r="AU512" s="288"/>
      <c r="AV512" s="288"/>
      <c r="AW512" s="253"/>
      <c r="AX512" s="280" t="s">
        <v>123</v>
      </c>
      <c r="AY512" s="287" t="s">
        <v>139</v>
      </c>
      <c r="AZ512" s="288"/>
      <c r="BA512" s="288"/>
      <c r="BB512" s="289"/>
      <c r="BC512" s="280" t="s">
        <v>123</v>
      </c>
      <c r="BD512" s="278" t="s">
        <v>139</v>
      </c>
      <c r="BE512" s="279"/>
      <c r="BF512" s="279"/>
      <c r="BG512" s="279"/>
      <c r="BH512" s="280" t="s">
        <v>123</v>
      </c>
      <c r="BI512" s="278" t="s">
        <v>139</v>
      </c>
      <c r="BJ512" s="279"/>
      <c r="BK512" s="279"/>
      <c r="BL512" s="279"/>
      <c r="BM512" s="279"/>
      <c r="BN512" s="280" t="s">
        <v>123</v>
      </c>
      <c r="BO512" s="278" t="s">
        <v>316</v>
      </c>
      <c r="BP512" s="279"/>
      <c r="BQ512" s="279"/>
      <c r="BR512" s="279"/>
      <c r="BS512" s="280" t="s">
        <v>123</v>
      </c>
      <c r="BT512" s="278" t="s">
        <v>316</v>
      </c>
      <c r="BU512" s="279"/>
      <c r="BV512" s="279"/>
      <c r="BW512" s="279"/>
      <c r="BX512" s="280" t="s">
        <v>123</v>
      </c>
      <c r="BY512" s="278" t="s">
        <v>316</v>
      </c>
      <c r="BZ512" s="279"/>
      <c r="CA512" s="279"/>
      <c r="CB512" s="280" t="s">
        <v>123</v>
      </c>
      <c r="CC512" s="278" t="s">
        <v>316</v>
      </c>
      <c r="CD512" s="279"/>
      <c r="CE512" s="279"/>
      <c r="CF512" s="279"/>
      <c r="CG512" s="279"/>
      <c r="CH512" s="280" t="s">
        <v>123</v>
      </c>
    </row>
    <row r="513" spans="1:86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1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1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1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1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1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1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1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1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1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1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1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1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1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1"/>
      <c r="BY513" s="138" t="s">
        <v>326</v>
      </c>
      <c r="BZ513" s="138" t="s">
        <v>146</v>
      </c>
      <c r="CA513" s="138" t="s">
        <v>327</v>
      </c>
      <c r="CB513" s="281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1"/>
    </row>
    <row r="514" spans="1:86" ht="18" customHeight="1" x14ac:dyDescent="0.25">
      <c r="A514" s="282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188">AVERAGE(X514:AA514)</f>
        <v>5.2</v>
      </c>
      <c r="AC514" s="138"/>
      <c r="AD514" s="135"/>
      <c r="AE514" s="135"/>
      <c r="AF514" s="135"/>
      <c r="AG514" s="238" t="e">
        <f t="shared" ref="AG514:AG544" si="189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190">AVERAGE(AH514:AL514)</f>
        <v>#DIV/0!</v>
      </c>
      <c r="AN514" s="138"/>
      <c r="AO514" s="135"/>
      <c r="AP514" s="135"/>
      <c r="AQ514" s="135"/>
      <c r="AR514" s="238" t="e">
        <f t="shared" ref="AR514:AR544" si="191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192">AVERAGE(AS514:AV514)</f>
        <v>#DIV/0!</v>
      </c>
      <c r="AY514" s="138"/>
      <c r="AZ514" s="135"/>
      <c r="BA514" s="135"/>
      <c r="BB514" s="135"/>
      <c r="BC514" s="238" t="e">
        <f t="shared" ref="BC514:BC544" si="193">AVERAGE(AY514:BB514)</f>
        <v>#DIV/0!</v>
      </c>
      <c r="BD514" s="138"/>
      <c r="BE514" s="135"/>
      <c r="BF514" s="135"/>
      <c r="BG514" s="135"/>
      <c r="BH514" s="238" t="e">
        <f t="shared" ref="BH514:BH544" si="194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195">AVERAGE(BI514:BM514)</f>
        <v>#DIV/0!</v>
      </c>
      <c r="BO514" s="138"/>
      <c r="BP514" s="135"/>
      <c r="BQ514" s="135"/>
      <c r="BR514" s="135"/>
      <c r="BS514" s="238" t="e">
        <f t="shared" ref="BS514:BS544" si="196">AVERAGE(BO514:BR514)</f>
        <v>#DIV/0!</v>
      </c>
      <c r="BT514" s="138"/>
      <c r="BU514" s="135"/>
      <c r="BV514" s="135"/>
      <c r="BW514" s="135"/>
      <c r="BX514" s="238" t="e">
        <f t="shared" ref="BX514:BX544" si="197">AVERAGE(BT514:BW514)</f>
        <v>#DIV/0!</v>
      </c>
      <c r="BY514" s="138"/>
      <c r="BZ514" s="138"/>
      <c r="CA514" s="135"/>
      <c r="CB514" s="238" t="e">
        <f t="shared" ref="CB514:CB544" si="198">AVERAGE(BY514:CA514)</f>
        <v>#DIV/0!</v>
      </c>
      <c r="CC514" s="138"/>
      <c r="CD514" s="138"/>
      <c r="CE514" s="138"/>
      <c r="CF514" s="138"/>
      <c r="CG514" s="135"/>
      <c r="CH514" s="238" t="e">
        <f t="shared" ref="CH514:CH544" si="199">AVERAGE(CC514:CG514)</f>
        <v>#DIV/0!</v>
      </c>
    </row>
    <row r="515" spans="1:86" ht="18" customHeight="1" x14ac:dyDescent="0.25">
      <c r="A515" s="283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200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188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189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190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191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192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193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194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195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196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197"/>
        <v>5.8250000000000002</v>
      </c>
      <c r="BY515" s="148">
        <v>5.5</v>
      </c>
      <c r="BZ515" s="148">
        <v>5.7</v>
      </c>
      <c r="CA515" s="148">
        <v>5.6</v>
      </c>
      <c r="CB515" s="169">
        <f t="shared" si="198"/>
        <v>5.5999999999999988</v>
      </c>
      <c r="CC515" s="148">
        <v>5.7</v>
      </c>
      <c r="CD515" s="148">
        <v>6</v>
      </c>
      <c r="CE515" s="148"/>
      <c r="CF515" s="148"/>
      <c r="CG515" s="148"/>
      <c r="CH515" s="169">
        <f t="shared" si="199"/>
        <v>5.85</v>
      </c>
    </row>
    <row r="516" spans="1:86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201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202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203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200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188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189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190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191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192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193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194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195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196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197"/>
        <v>6.25</v>
      </c>
      <c r="BY516" s="148">
        <v>6</v>
      </c>
      <c r="BZ516" s="148">
        <v>6</v>
      </c>
      <c r="CA516" s="148">
        <v>6.4</v>
      </c>
      <c r="CB516" s="169">
        <f t="shared" si="198"/>
        <v>6.1333333333333329</v>
      </c>
      <c r="CC516" s="148">
        <v>6.6</v>
      </c>
      <c r="CD516" s="148">
        <v>6.6</v>
      </c>
      <c r="CE516" s="148"/>
      <c r="CF516" s="148"/>
      <c r="CG516" s="148"/>
      <c r="CH516" s="169">
        <f t="shared" si="199"/>
        <v>6.6</v>
      </c>
    </row>
    <row r="517" spans="1:86" ht="18" customHeight="1" x14ac:dyDescent="0.25">
      <c r="A517" s="282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200"/>
        <v>2.8333333333333335</v>
      </c>
      <c r="X517" s="135"/>
      <c r="Y517" s="135"/>
      <c r="Z517" s="135"/>
      <c r="AA517" s="135"/>
      <c r="AB517" s="238" t="e">
        <f t="shared" si="188"/>
        <v>#DIV/0!</v>
      </c>
      <c r="AC517" s="135"/>
      <c r="AD517" s="135"/>
      <c r="AE517" s="135"/>
      <c r="AF517" s="135"/>
      <c r="AG517" s="238" t="e">
        <f t="shared" si="189"/>
        <v>#DIV/0!</v>
      </c>
      <c r="AH517" s="135"/>
      <c r="AI517" s="135"/>
      <c r="AJ517" s="135"/>
      <c r="AK517" s="135"/>
      <c r="AL517" s="135"/>
      <c r="AM517" s="238" t="e">
        <f t="shared" si="190"/>
        <v>#DIV/0!</v>
      </c>
      <c r="AN517" s="135"/>
      <c r="AO517" s="135"/>
      <c r="AP517" s="135"/>
      <c r="AQ517" s="135"/>
      <c r="AR517" s="238" t="e">
        <f t="shared" si="191"/>
        <v>#DIV/0!</v>
      </c>
      <c r="AS517" s="135"/>
      <c r="AT517" s="135"/>
      <c r="AU517" s="135"/>
      <c r="AV517" s="135"/>
      <c r="AW517" s="135"/>
      <c r="AX517" s="238" t="e">
        <f t="shared" si="192"/>
        <v>#DIV/0!</v>
      </c>
      <c r="AY517" s="135"/>
      <c r="AZ517" s="135"/>
      <c r="BA517" s="135"/>
      <c r="BB517" s="135"/>
      <c r="BC517" s="238" t="e">
        <f t="shared" si="193"/>
        <v>#DIV/0!</v>
      </c>
      <c r="BD517" s="135"/>
      <c r="BE517" s="135"/>
      <c r="BF517" s="135"/>
      <c r="BG517" s="135"/>
      <c r="BH517" s="238" t="e">
        <f t="shared" si="194"/>
        <v>#DIV/0!</v>
      </c>
      <c r="BI517" s="135"/>
      <c r="BJ517" s="135"/>
      <c r="BK517" s="135"/>
      <c r="BL517" s="135"/>
      <c r="BM517" s="135"/>
      <c r="BN517" s="238" t="e">
        <f t="shared" si="195"/>
        <v>#DIV/0!</v>
      </c>
      <c r="BO517" s="135"/>
      <c r="BP517" s="135"/>
      <c r="BQ517" s="135"/>
      <c r="BR517" s="135"/>
      <c r="BS517" s="238" t="e">
        <f t="shared" si="196"/>
        <v>#DIV/0!</v>
      </c>
      <c r="BT517" s="135"/>
      <c r="BU517" s="135"/>
      <c r="BV517" s="135"/>
      <c r="BW517" s="135"/>
      <c r="BX517" s="238" t="e">
        <f t="shared" si="197"/>
        <v>#DIV/0!</v>
      </c>
      <c r="BY517" s="135"/>
      <c r="BZ517" s="135"/>
      <c r="CA517" s="135"/>
      <c r="CB517" s="238" t="e">
        <f t="shared" si="198"/>
        <v>#DIV/0!</v>
      </c>
      <c r="CC517" s="135"/>
      <c r="CD517" s="135"/>
      <c r="CE517" s="135"/>
      <c r="CF517" s="135"/>
      <c r="CG517" s="135"/>
      <c r="CH517" s="238" t="e">
        <f t="shared" si="199"/>
        <v>#DIV/0!</v>
      </c>
    </row>
    <row r="518" spans="1:86" ht="18" customHeight="1" x14ac:dyDescent="0.25">
      <c r="A518" s="283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201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202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200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188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189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190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191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192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193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194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195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196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197"/>
        <v>2.95</v>
      </c>
      <c r="BY518" s="148">
        <v>3</v>
      </c>
      <c r="BZ518" s="148">
        <v>3</v>
      </c>
      <c r="CA518" s="148">
        <v>3.18</v>
      </c>
      <c r="CB518" s="169">
        <f t="shared" si="198"/>
        <v>3.06</v>
      </c>
      <c r="CC518" s="148">
        <v>3.35</v>
      </c>
      <c r="CD518" s="148">
        <v>3.3</v>
      </c>
      <c r="CE518" s="148"/>
      <c r="CF518" s="148"/>
      <c r="CG518" s="148"/>
      <c r="CH518" s="169">
        <f t="shared" si="199"/>
        <v>3.3250000000000002</v>
      </c>
    </row>
    <row r="519" spans="1:86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201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202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203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200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188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189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190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191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192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193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194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195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196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197"/>
        <v>3.1500000000000004</v>
      </c>
      <c r="BY519" s="148">
        <v>3.3</v>
      </c>
      <c r="BZ519" s="148">
        <v>4</v>
      </c>
      <c r="CA519" s="148">
        <v>4.4000000000000004</v>
      </c>
      <c r="CB519" s="169">
        <f t="shared" si="198"/>
        <v>3.9</v>
      </c>
      <c r="CC519" s="148">
        <v>4.7</v>
      </c>
      <c r="CD519" s="148">
        <v>5</v>
      </c>
      <c r="CE519" s="148"/>
      <c r="CF519" s="148"/>
      <c r="CG519" s="148"/>
      <c r="CH519" s="169">
        <f t="shared" si="199"/>
        <v>4.8499999999999996</v>
      </c>
    </row>
    <row r="520" spans="1:86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201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202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203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200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188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189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190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191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192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193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194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195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196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197"/>
        <v>22</v>
      </c>
      <c r="BY520" s="148">
        <v>23</v>
      </c>
      <c r="BZ520" s="148">
        <v>20</v>
      </c>
      <c r="CA520" s="148">
        <v>17.05</v>
      </c>
      <c r="CB520" s="169">
        <f t="shared" si="198"/>
        <v>20.016666666666666</v>
      </c>
      <c r="CC520" s="148">
        <v>20</v>
      </c>
      <c r="CD520" s="148">
        <v>15</v>
      </c>
      <c r="CE520" s="148"/>
      <c r="CF520" s="148"/>
      <c r="CG520" s="148"/>
      <c r="CH520" s="169">
        <f t="shared" si="199"/>
        <v>17.5</v>
      </c>
    </row>
    <row r="521" spans="1:86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201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202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203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200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188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189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190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191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192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193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194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195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196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197"/>
        <v>15.25</v>
      </c>
      <c r="BY521" s="148">
        <v>15</v>
      </c>
      <c r="BZ521" s="148">
        <v>18</v>
      </c>
      <c r="CA521" s="148">
        <v>16.079999999999998</v>
      </c>
      <c r="CB521" s="169">
        <f t="shared" si="198"/>
        <v>16.36</v>
      </c>
      <c r="CC521" s="148">
        <v>18</v>
      </c>
      <c r="CD521" s="148">
        <v>13</v>
      </c>
      <c r="CE521" s="148"/>
      <c r="CF521" s="148"/>
      <c r="CG521" s="148"/>
      <c r="CH521" s="169">
        <f t="shared" si="199"/>
        <v>15.5</v>
      </c>
    </row>
    <row r="522" spans="1:86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201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202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203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200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188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189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190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191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192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193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194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195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196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197"/>
        <v>9</v>
      </c>
      <c r="BY522" s="148">
        <v>9</v>
      </c>
      <c r="BZ522" s="148">
        <v>9</v>
      </c>
      <c r="CA522" s="148">
        <v>8</v>
      </c>
      <c r="CB522" s="169">
        <f t="shared" si="198"/>
        <v>8.6666666666666661</v>
      </c>
      <c r="CC522" s="148">
        <v>9</v>
      </c>
      <c r="CD522" s="148">
        <v>9</v>
      </c>
      <c r="CE522" s="148"/>
      <c r="CF522" s="148"/>
      <c r="CG522" s="148"/>
      <c r="CH522" s="169">
        <f t="shared" si="199"/>
        <v>9</v>
      </c>
    </row>
    <row r="523" spans="1:86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201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202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203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200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188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189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190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191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192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193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194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195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196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197"/>
        <v>13.75</v>
      </c>
      <c r="BY523" s="148">
        <v>13</v>
      </c>
      <c r="BZ523" s="148">
        <v>13</v>
      </c>
      <c r="CA523" s="148">
        <v>13</v>
      </c>
      <c r="CB523" s="169">
        <f t="shared" si="198"/>
        <v>13</v>
      </c>
      <c r="CC523" s="148">
        <v>13</v>
      </c>
      <c r="CD523" s="148">
        <v>14</v>
      </c>
      <c r="CE523" s="148"/>
      <c r="CF523" s="148"/>
      <c r="CG523" s="148"/>
      <c r="CH523" s="169">
        <f t="shared" si="199"/>
        <v>13.5</v>
      </c>
    </row>
    <row r="524" spans="1:86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201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202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203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200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188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189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190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191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192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193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194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195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196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197"/>
        <v>16.75</v>
      </c>
      <c r="BY524" s="148">
        <v>16</v>
      </c>
      <c r="BZ524" s="148">
        <v>16</v>
      </c>
      <c r="CA524" s="148">
        <v>16</v>
      </c>
      <c r="CB524" s="169">
        <f t="shared" si="198"/>
        <v>16</v>
      </c>
      <c r="CC524" s="148">
        <v>16</v>
      </c>
      <c r="CD524" s="148">
        <v>16.600000000000001</v>
      </c>
      <c r="CE524" s="148"/>
      <c r="CF524" s="148"/>
      <c r="CG524" s="148"/>
      <c r="CH524" s="169">
        <f t="shared" si="199"/>
        <v>16.3</v>
      </c>
    </row>
    <row r="525" spans="1:86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201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202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203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200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188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189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190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191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192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193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194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195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196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197"/>
        <v>17.75</v>
      </c>
      <c r="BY525" s="148">
        <v>17</v>
      </c>
      <c r="BZ525" s="148">
        <v>17</v>
      </c>
      <c r="CA525" s="148">
        <v>16.399999999999999</v>
      </c>
      <c r="CB525" s="169">
        <f t="shared" si="198"/>
        <v>16.8</v>
      </c>
      <c r="CC525" s="148">
        <v>16.399999999999999</v>
      </c>
      <c r="CD525" s="148">
        <v>17.2</v>
      </c>
      <c r="CE525" s="148"/>
      <c r="CF525" s="148"/>
      <c r="CG525" s="148"/>
      <c r="CH525" s="169">
        <f t="shared" si="199"/>
        <v>16.799999999999997</v>
      </c>
    </row>
    <row r="526" spans="1:86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201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202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203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200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188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189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190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191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192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193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194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195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196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197"/>
        <v>84.75</v>
      </c>
      <c r="BY526" s="148">
        <v>88</v>
      </c>
      <c r="BZ526" s="148">
        <v>89</v>
      </c>
      <c r="CA526" s="148">
        <v>88.6</v>
      </c>
      <c r="CB526" s="169">
        <f t="shared" si="198"/>
        <v>88.533333333333346</v>
      </c>
      <c r="CC526" s="148">
        <v>90</v>
      </c>
      <c r="CD526" s="148">
        <v>91</v>
      </c>
      <c r="CE526" s="148"/>
      <c r="CF526" s="148"/>
      <c r="CG526" s="148"/>
      <c r="CH526" s="169">
        <f t="shared" si="199"/>
        <v>90.5</v>
      </c>
    </row>
    <row r="527" spans="1:86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201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202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203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200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188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189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190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191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192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193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194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195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196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197"/>
        <v>90</v>
      </c>
      <c r="BY527" s="148">
        <v>90</v>
      </c>
      <c r="BZ527" s="148">
        <v>90</v>
      </c>
      <c r="CA527" s="148">
        <v>90</v>
      </c>
      <c r="CB527" s="169">
        <f t="shared" si="198"/>
        <v>90</v>
      </c>
      <c r="CC527" s="148">
        <v>93</v>
      </c>
      <c r="CD527" s="148">
        <v>95</v>
      </c>
      <c r="CE527" s="148"/>
      <c r="CF527" s="148"/>
      <c r="CG527" s="148"/>
      <c r="CH527" s="169">
        <f t="shared" si="199"/>
        <v>94</v>
      </c>
    </row>
    <row r="528" spans="1:86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201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202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203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200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188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189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190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191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192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193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194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195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196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197"/>
        <v>6.25</v>
      </c>
      <c r="BY528" s="148">
        <v>6.5</v>
      </c>
      <c r="BZ528" s="148">
        <v>6.5</v>
      </c>
      <c r="CA528" s="148">
        <v>6.75</v>
      </c>
      <c r="CB528" s="169">
        <f t="shared" si="198"/>
        <v>6.583333333333333</v>
      </c>
      <c r="CC528" s="148">
        <v>6.7</v>
      </c>
      <c r="CD528" s="148">
        <v>7</v>
      </c>
      <c r="CE528" s="148"/>
      <c r="CF528" s="148"/>
      <c r="CG528" s="148"/>
      <c r="CH528" s="169">
        <f t="shared" si="199"/>
        <v>6.85</v>
      </c>
    </row>
    <row r="529" spans="1:86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201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202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203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200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188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189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190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191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192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193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194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195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196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197"/>
        <v>11.745000000000001</v>
      </c>
      <c r="BY529" s="148">
        <v>11.66</v>
      </c>
      <c r="BZ529" s="148">
        <v>12</v>
      </c>
      <c r="CA529" s="148">
        <v>14</v>
      </c>
      <c r="CB529" s="169">
        <f t="shared" si="198"/>
        <v>12.553333333333333</v>
      </c>
      <c r="CC529" s="148">
        <v>13.3</v>
      </c>
      <c r="CD529" s="148">
        <v>12.66</v>
      </c>
      <c r="CE529" s="148"/>
      <c r="CF529" s="148"/>
      <c r="CG529" s="148"/>
      <c r="CH529" s="169">
        <f t="shared" si="199"/>
        <v>12.98</v>
      </c>
    </row>
    <row r="530" spans="1:86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201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202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203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200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188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189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190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191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192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193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194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195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196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197"/>
        <v>10.5</v>
      </c>
      <c r="BY530" s="148">
        <v>10.5</v>
      </c>
      <c r="BZ530" s="148">
        <v>10.5</v>
      </c>
      <c r="CA530" s="148">
        <v>10.5</v>
      </c>
      <c r="CB530" s="169">
        <f t="shared" si="198"/>
        <v>10.5</v>
      </c>
      <c r="CC530" s="148">
        <v>11</v>
      </c>
      <c r="CD530" s="148">
        <v>11</v>
      </c>
      <c r="CE530" s="148"/>
      <c r="CF530" s="148"/>
      <c r="CG530" s="148"/>
      <c r="CH530" s="169">
        <f t="shared" si="199"/>
        <v>11</v>
      </c>
    </row>
    <row r="531" spans="1:86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201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202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203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200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188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189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190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191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192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193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194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195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196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197"/>
        <v>42</v>
      </c>
      <c r="BY531" s="148">
        <v>42</v>
      </c>
      <c r="BZ531" s="148">
        <v>42</v>
      </c>
      <c r="CA531" s="148">
        <v>42</v>
      </c>
      <c r="CB531" s="169">
        <f t="shared" si="198"/>
        <v>42</v>
      </c>
      <c r="CC531" s="148">
        <v>42</v>
      </c>
      <c r="CD531" s="148">
        <v>42</v>
      </c>
      <c r="CE531" s="148"/>
      <c r="CF531" s="148"/>
      <c r="CG531" s="148"/>
      <c r="CH531" s="169">
        <f t="shared" si="199"/>
        <v>42</v>
      </c>
    </row>
    <row r="532" spans="1:86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201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202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203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200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188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189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190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191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192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193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194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195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196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197"/>
        <v>42</v>
      </c>
      <c r="BY532" s="148">
        <v>42</v>
      </c>
      <c r="BZ532" s="148">
        <v>42</v>
      </c>
      <c r="CA532" s="148">
        <v>42</v>
      </c>
      <c r="CB532" s="169">
        <f t="shared" si="198"/>
        <v>42</v>
      </c>
      <c r="CC532" s="148">
        <v>42</v>
      </c>
      <c r="CD532" s="148">
        <v>42</v>
      </c>
      <c r="CE532" s="148"/>
      <c r="CF532" s="148"/>
      <c r="CG532" s="148"/>
      <c r="CH532" s="169">
        <f t="shared" si="199"/>
        <v>42</v>
      </c>
    </row>
    <row r="533" spans="1:86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201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202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203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200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188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189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190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191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192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193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194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195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196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197"/>
        <v>4.9749999999999996</v>
      </c>
      <c r="BY533" s="148">
        <v>4.9000000000000004</v>
      </c>
      <c r="BZ533" s="148">
        <v>4.9000000000000004</v>
      </c>
      <c r="CA533" s="148">
        <v>4.84</v>
      </c>
      <c r="CB533" s="169">
        <f t="shared" si="198"/>
        <v>4.88</v>
      </c>
      <c r="CC533" s="148">
        <v>4.84</v>
      </c>
      <c r="CD533" s="148">
        <v>4.84</v>
      </c>
      <c r="CE533" s="148"/>
      <c r="CF533" s="148"/>
      <c r="CG533" s="148"/>
      <c r="CH533" s="169">
        <f t="shared" si="199"/>
        <v>4.84</v>
      </c>
    </row>
    <row r="534" spans="1:86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201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202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203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200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188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189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190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191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192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193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194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195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196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197"/>
        <v>4.1500000000000004</v>
      </c>
      <c r="BY534" s="148">
        <v>4</v>
      </c>
      <c r="BZ534" s="148">
        <v>4</v>
      </c>
      <c r="CA534" s="148">
        <v>4</v>
      </c>
      <c r="CB534" s="169">
        <f t="shared" si="198"/>
        <v>4</v>
      </c>
      <c r="CC534" s="148">
        <v>4</v>
      </c>
      <c r="CD534" s="148">
        <v>4.2</v>
      </c>
      <c r="CE534" s="148"/>
      <c r="CF534" s="148"/>
      <c r="CG534" s="148"/>
      <c r="CH534" s="169">
        <f t="shared" si="199"/>
        <v>4.0999999999999996</v>
      </c>
    </row>
    <row r="535" spans="1:86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201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202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203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200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188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189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190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191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192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193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194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195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196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197"/>
        <v>3.5</v>
      </c>
      <c r="BY535" s="148">
        <v>3.5</v>
      </c>
      <c r="BZ535" s="148">
        <v>3.5</v>
      </c>
      <c r="CA535" s="148">
        <v>3.67</v>
      </c>
      <c r="CB535" s="169">
        <f t="shared" si="198"/>
        <v>3.5566666666666666</v>
      </c>
      <c r="CC535" s="148">
        <v>3.67</v>
      </c>
      <c r="CD535" s="148">
        <v>3.7</v>
      </c>
      <c r="CE535" s="148"/>
      <c r="CF535" s="148"/>
      <c r="CG535" s="148"/>
      <c r="CH535" s="169">
        <f t="shared" si="199"/>
        <v>3.6850000000000001</v>
      </c>
    </row>
    <row r="536" spans="1:86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201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202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203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200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188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189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190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191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192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193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194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195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196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197"/>
        <v>18</v>
      </c>
      <c r="BY536" s="148">
        <v>18</v>
      </c>
      <c r="BZ536" s="148">
        <v>18</v>
      </c>
      <c r="CA536" s="148">
        <v>18</v>
      </c>
      <c r="CB536" s="169">
        <f t="shared" si="198"/>
        <v>18</v>
      </c>
      <c r="CC536" s="148">
        <v>18</v>
      </c>
      <c r="CD536" s="148">
        <v>18</v>
      </c>
      <c r="CE536" s="148"/>
      <c r="CF536" s="148"/>
      <c r="CG536" s="148"/>
      <c r="CH536" s="169">
        <f t="shared" si="199"/>
        <v>18</v>
      </c>
    </row>
    <row r="537" spans="1:86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201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202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203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200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188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189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190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191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192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193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194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195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196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197"/>
        <v>18.75</v>
      </c>
      <c r="BY537" s="148">
        <v>18</v>
      </c>
      <c r="BZ537" s="148">
        <v>18</v>
      </c>
      <c r="CA537" s="148">
        <v>18</v>
      </c>
      <c r="CB537" s="169">
        <f t="shared" si="198"/>
        <v>18</v>
      </c>
      <c r="CC537" s="148">
        <v>18</v>
      </c>
      <c r="CD537" s="148">
        <v>20</v>
      </c>
      <c r="CE537" s="148"/>
      <c r="CF537" s="148"/>
      <c r="CG537" s="148"/>
      <c r="CH537" s="169">
        <f t="shared" si="199"/>
        <v>19</v>
      </c>
    </row>
    <row r="538" spans="1:86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201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202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203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200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188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189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190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191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192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193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194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195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196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197"/>
        <v>18.75</v>
      </c>
      <c r="BY538" s="148">
        <v>18</v>
      </c>
      <c r="BZ538" s="148">
        <v>18</v>
      </c>
      <c r="CA538" s="148">
        <v>18.5</v>
      </c>
      <c r="CB538" s="169">
        <f t="shared" si="198"/>
        <v>18.166666666666668</v>
      </c>
      <c r="CC538" s="148">
        <v>18.5</v>
      </c>
      <c r="CD538" s="148">
        <v>20</v>
      </c>
      <c r="CE538" s="148"/>
      <c r="CF538" s="148"/>
      <c r="CG538" s="148"/>
      <c r="CH538" s="169">
        <f t="shared" si="199"/>
        <v>19.25</v>
      </c>
    </row>
    <row r="539" spans="1:86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201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202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203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200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188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189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190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191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192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193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194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195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196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197"/>
        <v>3</v>
      </c>
      <c r="BY539" s="148">
        <v>3</v>
      </c>
      <c r="BZ539" s="148">
        <v>3</v>
      </c>
      <c r="CA539" s="148">
        <v>3</v>
      </c>
      <c r="CB539" s="169">
        <f t="shared" si="198"/>
        <v>3</v>
      </c>
      <c r="CC539" s="148">
        <v>3</v>
      </c>
      <c r="CD539" s="148">
        <v>3</v>
      </c>
      <c r="CE539" s="148"/>
      <c r="CF539" s="148"/>
      <c r="CG539" s="148"/>
      <c r="CH539" s="169">
        <f t="shared" si="199"/>
        <v>3</v>
      </c>
    </row>
    <row r="540" spans="1:86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201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202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203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200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188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189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190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191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192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193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194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195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196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197"/>
        <v>2.5</v>
      </c>
      <c r="BY540" s="148">
        <v>2.5</v>
      </c>
      <c r="BZ540" s="148">
        <v>2.5</v>
      </c>
      <c r="CA540" s="148">
        <v>2.5</v>
      </c>
      <c r="CB540" s="169">
        <f t="shared" si="198"/>
        <v>2.5</v>
      </c>
      <c r="CC540" s="148">
        <v>2.5</v>
      </c>
      <c r="CD540" s="148">
        <v>2.5</v>
      </c>
      <c r="CE540" s="148"/>
      <c r="CF540" s="148"/>
      <c r="CG540" s="148"/>
      <c r="CH540" s="169">
        <f t="shared" si="199"/>
        <v>2.5</v>
      </c>
    </row>
    <row r="541" spans="1:86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201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202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203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200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188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189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190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191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192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193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194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195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196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197"/>
        <v>40</v>
      </c>
      <c r="BY541" s="148">
        <v>40</v>
      </c>
      <c r="BZ541" s="148">
        <v>40</v>
      </c>
      <c r="CA541" s="148">
        <v>40</v>
      </c>
      <c r="CB541" s="169">
        <f t="shared" si="198"/>
        <v>40</v>
      </c>
      <c r="CC541" s="148">
        <v>40</v>
      </c>
      <c r="CD541" s="148">
        <v>40</v>
      </c>
      <c r="CE541" s="148"/>
      <c r="CF541" s="148"/>
      <c r="CG541" s="148"/>
      <c r="CH541" s="169">
        <f t="shared" si="199"/>
        <v>40</v>
      </c>
    </row>
    <row r="542" spans="1:86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201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202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203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200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188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189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190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191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192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193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194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195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196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197"/>
        <v>6.85</v>
      </c>
      <c r="BY542" s="148">
        <v>6.9</v>
      </c>
      <c r="BZ542" s="148">
        <v>6.9</v>
      </c>
      <c r="CA542" s="148">
        <v>6.95</v>
      </c>
      <c r="CB542" s="169">
        <f t="shared" si="198"/>
        <v>6.916666666666667</v>
      </c>
      <c r="CC542" s="148">
        <v>6.8</v>
      </c>
      <c r="CD542" s="148">
        <v>6.85</v>
      </c>
      <c r="CE542" s="148"/>
      <c r="CF542" s="148"/>
      <c r="CG542" s="148"/>
      <c r="CH542" s="169">
        <f t="shared" si="199"/>
        <v>6.8249999999999993</v>
      </c>
    </row>
    <row r="543" spans="1:86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201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202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203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200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188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189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190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191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192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193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194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195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196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197"/>
        <v>10.35</v>
      </c>
      <c r="BY543" s="148">
        <v>10.4</v>
      </c>
      <c r="BZ543" s="148">
        <v>10.4</v>
      </c>
      <c r="CA543" s="148">
        <v>10.4</v>
      </c>
      <c r="CB543" s="169">
        <f t="shared" si="198"/>
        <v>10.4</v>
      </c>
      <c r="CC543" s="148">
        <v>10.4</v>
      </c>
      <c r="CD543" s="148">
        <v>10.5</v>
      </c>
      <c r="CE543" s="148"/>
      <c r="CF543" s="148"/>
      <c r="CG543" s="148"/>
      <c r="CH543" s="169">
        <f t="shared" si="199"/>
        <v>10.45</v>
      </c>
    </row>
    <row r="544" spans="1:86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201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202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203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200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188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189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190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191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192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193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194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195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196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197"/>
        <v>10.8</v>
      </c>
      <c r="BY544" s="148">
        <v>10.8</v>
      </c>
      <c r="BZ544" s="148">
        <v>10.8</v>
      </c>
      <c r="CA544" s="148">
        <v>10.7</v>
      </c>
      <c r="CB544" s="169">
        <f t="shared" si="198"/>
        <v>10.766666666666666</v>
      </c>
      <c r="CC544" s="148">
        <v>10.6</v>
      </c>
      <c r="CD544" s="148">
        <v>10.6</v>
      </c>
      <c r="CE544" s="148"/>
      <c r="CF544" s="148"/>
      <c r="CG544" s="148"/>
      <c r="CH544" s="169">
        <f t="shared" si="199"/>
        <v>10.6</v>
      </c>
    </row>
    <row r="545" spans="1:86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69"/>
      <c r="CC545" s="148"/>
      <c r="CD545" s="148"/>
      <c r="CE545" s="148"/>
      <c r="CF545" s="148"/>
      <c r="CG545" s="148"/>
      <c r="CH545" s="169"/>
    </row>
    <row r="546" spans="1:86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201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202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203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200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169">
        <f>AVERAGE(BY546:CA546)</f>
        <v>10.85</v>
      </c>
      <c r="CC546" s="270">
        <v>10.85</v>
      </c>
      <c r="CD546" s="270">
        <v>10.85</v>
      </c>
      <c r="CE546" s="270"/>
      <c r="CF546" s="270"/>
      <c r="CG546" s="270"/>
      <c r="CH546" s="169">
        <f>AVERAGE(CC546:CG546)</f>
        <v>10.85</v>
      </c>
    </row>
    <row r="547" spans="1:86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201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202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203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200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69">
        <f>AVERAGE(BY547:CA547)</f>
        <v>10.949999999999998</v>
      </c>
      <c r="CC547" s="148">
        <v>10.95</v>
      </c>
      <c r="CD547" s="148">
        <v>10.95</v>
      </c>
      <c r="CE547" s="148"/>
      <c r="CF547" s="148"/>
      <c r="CG547" s="148"/>
      <c r="CH547" s="169">
        <f>AVERAGE(CC547:CG547)</f>
        <v>10.95</v>
      </c>
    </row>
    <row r="548" spans="1:86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86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86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86" ht="18" x14ac:dyDescent="0.25">
      <c r="A551" s="299" t="s">
        <v>45</v>
      </c>
      <c r="B551" s="299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299"/>
      <c r="AM551" s="299"/>
      <c r="AN551" s="299"/>
      <c r="AO551" s="299"/>
      <c r="AP551" s="299"/>
      <c r="AQ551" s="299"/>
      <c r="AR551" s="299"/>
      <c r="AS551" s="299"/>
      <c r="AT551" s="299"/>
      <c r="AU551" s="299"/>
      <c r="AV551" s="299"/>
      <c r="AW551" s="299"/>
      <c r="AX551" s="299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299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299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299"/>
    </row>
    <row r="552" spans="1:86" ht="18.75" customHeight="1" x14ac:dyDescent="0.3">
      <c r="A552" s="217"/>
      <c r="B552" s="197"/>
      <c r="C552" s="300" t="s">
        <v>34</v>
      </c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301"/>
      <c r="AH552" s="301"/>
      <c r="AI552" s="301"/>
      <c r="AJ552" s="301"/>
      <c r="AK552" s="301"/>
      <c r="AL552" s="301"/>
      <c r="AM552" s="301"/>
      <c r="AN552" s="301"/>
      <c r="AO552" s="301"/>
      <c r="AP552" s="301"/>
      <c r="AQ552" s="301"/>
      <c r="AR552" s="301"/>
      <c r="AS552" s="301"/>
      <c r="AT552" s="301"/>
      <c r="AU552" s="301"/>
      <c r="AV552" s="301"/>
      <c r="AW552" s="301"/>
      <c r="AX552" s="301"/>
      <c r="AY552" s="301"/>
      <c r="AZ552" s="301"/>
      <c r="BA552" s="301"/>
      <c r="BB552" s="301"/>
      <c r="BC552" s="301"/>
      <c r="BD552" s="301"/>
      <c r="BE552" s="301"/>
      <c r="BF552" s="301"/>
      <c r="BG552" s="301"/>
      <c r="BH552" s="301"/>
      <c r="BI552" s="301"/>
      <c r="BJ552" s="301"/>
      <c r="BK552" s="301"/>
      <c r="BL552" s="301"/>
      <c r="BM552" s="301"/>
      <c r="BN552" s="301"/>
      <c r="BO552" s="301"/>
      <c r="BP552" s="301"/>
      <c r="BQ552" s="301"/>
      <c r="BR552" s="301"/>
      <c r="BS552" s="301"/>
      <c r="BT552" s="301"/>
      <c r="BU552" s="301"/>
      <c r="BV552" s="302"/>
      <c r="BW552" s="300"/>
      <c r="BX552" s="301"/>
      <c r="BY552" s="301"/>
      <c r="BZ552" s="301"/>
      <c r="CA552" s="301"/>
      <c r="CB552" s="301"/>
      <c r="CC552" s="301"/>
      <c r="CD552" s="301"/>
      <c r="CE552" s="301"/>
      <c r="CF552" s="301"/>
      <c r="CG552" s="301"/>
      <c r="CH552" s="301"/>
    </row>
    <row r="553" spans="1:86" ht="18.75" customHeight="1" x14ac:dyDescent="0.3">
      <c r="A553" s="218"/>
      <c r="B553" s="198"/>
      <c r="C553" s="284" t="s">
        <v>139</v>
      </c>
      <c r="D553" s="285"/>
      <c r="E553" s="285"/>
      <c r="F553" s="286"/>
      <c r="G553" s="280" t="s">
        <v>123</v>
      </c>
      <c r="H553" s="287" t="s">
        <v>139</v>
      </c>
      <c r="I553" s="288"/>
      <c r="J553" s="288"/>
      <c r="K553" s="289"/>
      <c r="L553" s="280" t="s">
        <v>123</v>
      </c>
      <c r="M553" s="287" t="s">
        <v>139</v>
      </c>
      <c r="N553" s="288"/>
      <c r="O553" s="288"/>
      <c r="P553" s="289"/>
      <c r="Q553" s="280" t="s">
        <v>123</v>
      </c>
      <c r="R553" s="284" t="s">
        <v>139</v>
      </c>
      <c r="S553" s="285"/>
      <c r="T553" s="285"/>
      <c r="U553" s="285"/>
      <c r="V553" s="286"/>
      <c r="W553" s="280" t="s">
        <v>123</v>
      </c>
      <c r="X553" s="284" t="s">
        <v>139</v>
      </c>
      <c r="Y553" s="285"/>
      <c r="Z553" s="285"/>
      <c r="AA553" s="286"/>
      <c r="AB553" s="280" t="s">
        <v>123</v>
      </c>
      <c r="AC553" s="287" t="s">
        <v>139</v>
      </c>
      <c r="AD553" s="288"/>
      <c r="AE553" s="288"/>
      <c r="AF553" s="289"/>
      <c r="AG553" s="280" t="s">
        <v>123</v>
      </c>
      <c r="AH553" s="287" t="s">
        <v>139</v>
      </c>
      <c r="AI553" s="288"/>
      <c r="AJ553" s="288"/>
      <c r="AK553" s="288"/>
      <c r="AL553" s="289"/>
      <c r="AM553" s="280" t="s">
        <v>123</v>
      </c>
      <c r="AN553" s="287" t="s">
        <v>139</v>
      </c>
      <c r="AO553" s="288"/>
      <c r="AP553" s="288"/>
      <c r="AQ553" s="289"/>
      <c r="AR553" s="280" t="s">
        <v>123</v>
      </c>
      <c r="AS553" s="287" t="s">
        <v>139</v>
      </c>
      <c r="AT553" s="288"/>
      <c r="AU553" s="288"/>
      <c r="AV553" s="288"/>
      <c r="AW553" s="253"/>
      <c r="AX553" s="280" t="s">
        <v>123</v>
      </c>
      <c r="AY553" s="287" t="s">
        <v>139</v>
      </c>
      <c r="AZ553" s="288"/>
      <c r="BA553" s="288"/>
      <c r="BB553" s="289"/>
      <c r="BC553" s="280" t="s">
        <v>123</v>
      </c>
      <c r="BD553" s="278" t="s">
        <v>139</v>
      </c>
      <c r="BE553" s="279"/>
      <c r="BF553" s="279"/>
      <c r="BG553" s="279"/>
      <c r="BH553" s="280" t="s">
        <v>123</v>
      </c>
      <c r="BI553" s="278" t="s">
        <v>139</v>
      </c>
      <c r="BJ553" s="279"/>
      <c r="BK553" s="279"/>
      <c r="BL553" s="279"/>
      <c r="BM553" s="279"/>
      <c r="BN553" s="280" t="s">
        <v>123</v>
      </c>
      <c r="BO553" s="278" t="s">
        <v>316</v>
      </c>
      <c r="BP553" s="279"/>
      <c r="BQ553" s="279"/>
      <c r="BR553" s="279"/>
      <c r="BS553" s="280" t="s">
        <v>123</v>
      </c>
      <c r="BT553" s="278" t="s">
        <v>316</v>
      </c>
      <c r="BU553" s="279"/>
      <c r="BV553" s="279"/>
      <c r="BW553" s="279"/>
      <c r="BX553" s="280" t="s">
        <v>123</v>
      </c>
      <c r="BY553" s="278" t="s">
        <v>316</v>
      </c>
      <c r="BZ553" s="279"/>
      <c r="CA553" s="279"/>
      <c r="CB553" s="280" t="s">
        <v>123</v>
      </c>
      <c r="CC553" s="278" t="s">
        <v>316</v>
      </c>
      <c r="CD553" s="279"/>
      <c r="CE553" s="279"/>
      <c r="CF553" s="279"/>
      <c r="CG553" s="279"/>
      <c r="CH553" s="280" t="s">
        <v>123</v>
      </c>
    </row>
    <row r="554" spans="1:86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1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1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1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1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1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1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1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1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1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1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1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1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1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1"/>
      <c r="BY554" s="138" t="s">
        <v>326</v>
      </c>
      <c r="BZ554" s="138" t="s">
        <v>146</v>
      </c>
      <c r="CA554" s="138" t="s">
        <v>327</v>
      </c>
      <c r="CB554" s="281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1"/>
    </row>
    <row r="555" spans="1:86" ht="18" customHeight="1" x14ac:dyDescent="0.25">
      <c r="A555" s="282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204">AVERAGE(X555:AA555)</f>
        <v>5.833333333333333</v>
      </c>
      <c r="AC555" s="144"/>
      <c r="AD555" s="135"/>
      <c r="AE555" s="135"/>
      <c r="AF555" s="135"/>
      <c r="AG555" s="238" t="e">
        <f t="shared" ref="AG555:AG585" si="205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206">AVERAGE(AH555:AL555)</f>
        <v>#DIV/0!</v>
      </c>
      <c r="AN555" s="144"/>
      <c r="AO555" s="135"/>
      <c r="AP555" s="135"/>
      <c r="AQ555" s="135"/>
      <c r="AR555" s="238" t="e">
        <f t="shared" ref="AR555:AR585" si="207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208">AVERAGE(AS555:AV555)</f>
        <v>#DIV/0!</v>
      </c>
      <c r="AY555" s="144"/>
      <c r="AZ555" s="135"/>
      <c r="BA555" s="135"/>
      <c r="BB555" s="135"/>
      <c r="BC555" s="238" t="e">
        <f t="shared" ref="BC555:BC585" si="209">AVERAGE(AY555:BB555)</f>
        <v>#DIV/0!</v>
      </c>
      <c r="BD555" s="144"/>
      <c r="BE555" s="135"/>
      <c r="BF555" s="135"/>
      <c r="BG555" s="135"/>
      <c r="BH555" s="238" t="e">
        <f t="shared" ref="BH555:BH585" si="210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211">AVERAGE(BI555:BM555)</f>
        <v>#DIV/0!</v>
      </c>
      <c r="BO555" s="144"/>
      <c r="BP555" s="135"/>
      <c r="BQ555" s="135"/>
      <c r="BR555" s="135"/>
      <c r="BS555" s="238" t="e">
        <f t="shared" ref="BS555:BS585" si="212">AVERAGE(BO555:BR555)</f>
        <v>#DIV/0!</v>
      </c>
      <c r="BT555" s="144"/>
      <c r="BU555" s="135"/>
      <c r="BV555" s="135"/>
      <c r="BW555" s="135"/>
      <c r="BX555" s="238" t="e">
        <f t="shared" ref="BX555:BX585" si="213">AVERAGE(BT555:BW555)</f>
        <v>#DIV/0!</v>
      </c>
      <c r="BY555" s="144"/>
      <c r="BZ555" s="144"/>
      <c r="CA555" s="135"/>
      <c r="CB555" s="238" t="e">
        <f t="shared" ref="CB555:CB585" si="214">AVERAGE(BY555:CA555)</f>
        <v>#DIV/0!</v>
      </c>
      <c r="CC555" s="144"/>
      <c r="CD555" s="144"/>
      <c r="CE555" s="144"/>
      <c r="CF555" s="144"/>
      <c r="CG555" s="135"/>
      <c r="CH555" s="238" t="e">
        <f t="shared" ref="CH555:CH585" si="215">AVERAGE(CC555:CG555)</f>
        <v>#DIV/0!</v>
      </c>
    </row>
    <row r="556" spans="1:86" ht="18" customHeight="1" x14ac:dyDescent="0.25">
      <c r="A556" s="283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16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204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205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206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207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208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209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210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211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212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13"/>
        <v>6</v>
      </c>
      <c r="BY556" s="148">
        <v>5.8</v>
      </c>
      <c r="BZ556" s="148">
        <v>5.5</v>
      </c>
      <c r="CA556" s="148">
        <v>5.75</v>
      </c>
      <c r="CB556" s="169">
        <f t="shared" si="214"/>
        <v>5.6833333333333336</v>
      </c>
      <c r="CC556" s="148">
        <v>5.6</v>
      </c>
      <c r="CD556" s="148">
        <v>6</v>
      </c>
      <c r="CE556" s="148"/>
      <c r="CF556" s="148"/>
      <c r="CG556" s="148"/>
      <c r="CH556" s="169">
        <f t="shared" si="215"/>
        <v>5.8</v>
      </c>
    </row>
    <row r="557" spans="1:86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17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18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19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16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204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205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206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207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208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209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210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211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212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13"/>
        <v>5.625</v>
      </c>
      <c r="BY557" s="148">
        <v>6</v>
      </c>
      <c r="BZ557" s="148">
        <v>6</v>
      </c>
      <c r="CA557" s="148">
        <v>6</v>
      </c>
      <c r="CB557" s="169">
        <f t="shared" si="214"/>
        <v>6</v>
      </c>
      <c r="CC557" s="148">
        <v>6.5</v>
      </c>
      <c r="CD557" s="148">
        <v>6.5</v>
      </c>
      <c r="CE557" s="148"/>
      <c r="CF557" s="148"/>
      <c r="CG557" s="148"/>
      <c r="CH557" s="169">
        <f t="shared" si="215"/>
        <v>6.5</v>
      </c>
    </row>
    <row r="558" spans="1:86" ht="18" customHeight="1" x14ac:dyDescent="0.25">
      <c r="A558" s="282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16"/>
        <v>2.5</v>
      </c>
      <c r="X558" s="135"/>
      <c r="Y558" s="135"/>
      <c r="Z558" s="135"/>
      <c r="AA558" s="135"/>
      <c r="AB558" s="238" t="e">
        <f t="shared" si="204"/>
        <v>#DIV/0!</v>
      </c>
      <c r="AC558" s="135"/>
      <c r="AD558" s="135"/>
      <c r="AE558" s="135"/>
      <c r="AF558" s="135"/>
      <c r="AG558" s="238" t="e">
        <f t="shared" si="205"/>
        <v>#DIV/0!</v>
      </c>
      <c r="AH558" s="135"/>
      <c r="AI558" s="135"/>
      <c r="AJ558" s="135"/>
      <c r="AK558" s="135"/>
      <c r="AL558" s="135"/>
      <c r="AM558" s="238" t="e">
        <f t="shared" si="206"/>
        <v>#DIV/0!</v>
      </c>
      <c r="AN558" s="135"/>
      <c r="AO558" s="135"/>
      <c r="AP558" s="135"/>
      <c r="AQ558" s="135"/>
      <c r="AR558" s="238" t="e">
        <f t="shared" si="207"/>
        <v>#DIV/0!</v>
      </c>
      <c r="AS558" s="135"/>
      <c r="AT558" s="148"/>
      <c r="AU558" s="148"/>
      <c r="AV558" s="135"/>
      <c r="AW558" s="135"/>
      <c r="AX558" s="238" t="e">
        <f t="shared" si="208"/>
        <v>#DIV/0!</v>
      </c>
      <c r="AY558" s="135"/>
      <c r="AZ558" s="148"/>
      <c r="BA558" s="148"/>
      <c r="BB558" s="135"/>
      <c r="BC558" s="238" t="e">
        <f t="shared" si="209"/>
        <v>#DIV/0!</v>
      </c>
      <c r="BD558" s="135"/>
      <c r="BE558" s="148"/>
      <c r="BF558" s="148"/>
      <c r="BG558" s="135"/>
      <c r="BH558" s="238" t="e">
        <f t="shared" si="210"/>
        <v>#DIV/0!</v>
      </c>
      <c r="BI558" s="135"/>
      <c r="BJ558" s="148"/>
      <c r="BK558" s="148"/>
      <c r="BL558" s="148"/>
      <c r="BM558" s="135"/>
      <c r="BN558" s="238" t="e">
        <f t="shared" si="211"/>
        <v>#DIV/0!</v>
      </c>
      <c r="BO558" s="135"/>
      <c r="BP558" s="148"/>
      <c r="BQ558" s="148"/>
      <c r="BR558" s="148"/>
      <c r="BS558" s="238" t="e">
        <f t="shared" si="212"/>
        <v>#DIV/0!</v>
      </c>
      <c r="BT558" s="135"/>
      <c r="BU558" s="148"/>
      <c r="BV558" s="148"/>
      <c r="BW558" s="148"/>
      <c r="BX558" s="238" t="e">
        <f t="shared" si="213"/>
        <v>#DIV/0!</v>
      </c>
      <c r="BY558" s="135"/>
      <c r="BZ558" s="135"/>
      <c r="CA558" s="148"/>
      <c r="CB558" s="238" t="e">
        <f t="shared" si="214"/>
        <v>#DIV/0!</v>
      </c>
      <c r="CC558" s="135"/>
      <c r="CD558" s="135"/>
      <c r="CE558" s="135"/>
      <c r="CF558" s="135"/>
      <c r="CG558" s="148"/>
      <c r="CH558" s="238" t="e">
        <f t="shared" si="215"/>
        <v>#DIV/0!</v>
      </c>
    </row>
    <row r="559" spans="1:86" ht="18" customHeight="1" x14ac:dyDescent="0.25">
      <c r="A559" s="283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17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18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19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16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204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205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206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207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208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209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210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211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212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13"/>
        <v>2.5</v>
      </c>
      <c r="BY559" s="148">
        <v>2.2999999999999998</v>
      </c>
      <c r="BZ559" s="148">
        <v>2</v>
      </c>
      <c r="CA559" s="148">
        <v>2.87</v>
      </c>
      <c r="CB559" s="169">
        <f t="shared" si="214"/>
        <v>2.39</v>
      </c>
      <c r="CC559" s="148">
        <v>3.1</v>
      </c>
      <c r="CD559" s="148">
        <v>3.3</v>
      </c>
      <c r="CE559" s="148"/>
      <c r="CF559" s="148"/>
      <c r="CG559" s="148"/>
      <c r="CH559" s="169">
        <f t="shared" si="215"/>
        <v>3.2</v>
      </c>
    </row>
    <row r="560" spans="1:86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17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18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19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16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204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205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206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207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208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209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210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211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212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13"/>
        <v>3.3</v>
      </c>
      <c r="BY560" s="148">
        <v>3.3</v>
      </c>
      <c r="BZ560" s="148">
        <v>4.5</v>
      </c>
      <c r="CA560" s="148">
        <v>4.75</v>
      </c>
      <c r="CB560" s="169">
        <f t="shared" si="214"/>
        <v>4.1833333333333336</v>
      </c>
      <c r="CC560" s="148">
        <v>4.75</v>
      </c>
      <c r="CD560" s="148">
        <v>5</v>
      </c>
      <c r="CE560" s="148"/>
      <c r="CF560" s="148"/>
      <c r="CG560" s="148"/>
      <c r="CH560" s="169">
        <f t="shared" si="215"/>
        <v>4.875</v>
      </c>
    </row>
    <row r="561" spans="1:86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17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18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19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16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204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205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206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207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208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209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210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211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212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13"/>
        <v>19.75</v>
      </c>
      <c r="BY561" s="148">
        <v>15</v>
      </c>
      <c r="BZ561" s="148">
        <v>15</v>
      </c>
      <c r="CA561" s="148">
        <v>17.350000000000001</v>
      </c>
      <c r="CB561" s="169">
        <f t="shared" si="214"/>
        <v>15.783333333333333</v>
      </c>
      <c r="CC561" s="148">
        <v>17.8</v>
      </c>
      <c r="CD561" s="148">
        <v>15</v>
      </c>
      <c r="CE561" s="148"/>
      <c r="CF561" s="148"/>
      <c r="CG561" s="148"/>
      <c r="CH561" s="169">
        <f t="shared" si="215"/>
        <v>16.399999999999999</v>
      </c>
    </row>
    <row r="562" spans="1:86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17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18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19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16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204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205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206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207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208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209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210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211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212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13"/>
        <v>15.5</v>
      </c>
      <c r="BY562" s="148">
        <v>13</v>
      </c>
      <c r="BZ562" s="148">
        <v>13</v>
      </c>
      <c r="CA562" s="148">
        <v>20</v>
      </c>
      <c r="CB562" s="169">
        <f t="shared" si="214"/>
        <v>15.333333333333334</v>
      </c>
      <c r="CC562" s="148">
        <v>10.4</v>
      </c>
      <c r="CD562" s="148">
        <v>15</v>
      </c>
      <c r="CE562" s="148"/>
      <c r="CF562" s="148"/>
      <c r="CG562" s="148"/>
      <c r="CH562" s="169">
        <f t="shared" si="215"/>
        <v>12.7</v>
      </c>
    </row>
    <row r="563" spans="1:86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17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18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19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16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204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205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206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207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208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209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210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211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212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13"/>
        <v>6</v>
      </c>
      <c r="BY563" s="148">
        <v>6</v>
      </c>
      <c r="BZ563" s="148">
        <v>6</v>
      </c>
      <c r="CA563" s="148">
        <v>5.75</v>
      </c>
      <c r="CB563" s="169">
        <f t="shared" si="214"/>
        <v>5.916666666666667</v>
      </c>
      <c r="CC563" s="148">
        <v>6.15</v>
      </c>
      <c r="CD563" s="148">
        <v>6.15</v>
      </c>
      <c r="CE563" s="148"/>
      <c r="CF563" s="148"/>
      <c r="CG563" s="148"/>
      <c r="CH563" s="169">
        <f t="shared" si="215"/>
        <v>6.15</v>
      </c>
    </row>
    <row r="564" spans="1:86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17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18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19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16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204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205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206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207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208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209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210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211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212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13"/>
        <v>14</v>
      </c>
      <c r="BY564" s="148">
        <v>13</v>
      </c>
      <c r="BZ564" s="148">
        <v>13</v>
      </c>
      <c r="CA564" s="148">
        <v>12.75</v>
      </c>
      <c r="CB564" s="169">
        <f t="shared" si="214"/>
        <v>12.916666666666666</v>
      </c>
      <c r="CC564" s="148">
        <v>12.75</v>
      </c>
      <c r="CD564" s="148">
        <v>12.75</v>
      </c>
      <c r="CE564" s="148"/>
      <c r="CF564" s="148"/>
      <c r="CG564" s="148"/>
      <c r="CH564" s="169">
        <f t="shared" si="215"/>
        <v>12.75</v>
      </c>
    </row>
    <row r="565" spans="1:86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17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18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19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16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204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205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206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207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208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209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210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211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212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13"/>
        <v>16.2</v>
      </c>
      <c r="BY565" s="148">
        <v>16.2</v>
      </c>
      <c r="BZ565" s="148">
        <v>16.2</v>
      </c>
      <c r="CA565" s="148">
        <v>15.5</v>
      </c>
      <c r="CB565" s="169">
        <f t="shared" si="214"/>
        <v>15.966666666666667</v>
      </c>
      <c r="CC565" s="148">
        <v>16.2</v>
      </c>
      <c r="CD565" s="148">
        <v>16.2</v>
      </c>
      <c r="CE565" s="148"/>
      <c r="CF565" s="148"/>
      <c r="CG565" s="148"/>
      <c r="CH565" s="169">
        <f t="shared" si="215"/>
        <v>16.2</v>
      </c>
    </row>
    <row r="566" spans="1:86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17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18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19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16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204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205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206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207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208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209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210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211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212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13"/>
        <v>17</v>
      </c>
      <c r="BY566" s="148">
        <v>17</v>
      </c>
      <c r="BZ566" s="148">
        <v>17</v>
      </c>
      <c r="CA566" s="148">
        <v>17.5</v>
      </c>
      <c r="CB566" s="169">
        <f t="shared" si="214"/>
        <v>17.166666666666668</v>
      </c>
      <c r="CC566" s="148">
        <v>17.8</v>
      </c>
      <c r="CD566" s="148">
        <v>17.8</v>
      </c>
      <c r="CE566" s="148"/>
      <c r="CF566" s="148"/>
      <c r="CG566" s="148"/>
      <c r="CH566" s="169">
        <f t="shared" si="215"/>
        <v>17.8</v>
      </c>
    </row>
    <row r="567" spans="1:86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17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18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19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16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204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205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206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207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208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209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210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211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212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13"/>
        <v>88</v>
      </c>
      <c r="BY567" s="148">
        <v>90</v>
      </c>
      <c r="BZ567" s="148">
        <v>90</v>
      </c>
      <c r="CA567" s="148">
        <v>88.65</v>
      </c>
      <c r="CB567" s="169">
        <f t="shared" si="214"/>
        <v>89.55</v>
      </c>
      <c r="CC567" s="148">
        <v>89</v>
      </c>
      <c r="CD567" s="148">
        <v>89</v>
      </c>
      <c r="CE567" s="148"/>
      <c r="CF567" s="148"/>
      <c r="CG567" s="148"/>
      <c r="CH567" s="169">
        <f t="shared" si="215"/>
        <v>89</v>
      </c>
    </row>
    <row r="568" spans="1:86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17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18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19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16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204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205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206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207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208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209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210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211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212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13"/>
        <v>90</v>
      </c>
      <c r="BY568" s="148">
        <v>95</v>
      </c>
      <c r="BZ568" s="148">
        <v>90</v>
      </c>
      <c r="CA568" s="148">
        <v>90</v>
      </c>
      <c r="CB568" s="169">
        <f t="shared" si="214"/>
        <v>91.666666666666671</v>
      </c>
      <c r="CC568" s="148">
        <v>91</v>
      </c>
      <c r="CD568" s="148">
        <v>91</v>
      </c>
      <c r="CE568" s="148"/>
      <c r="CF568" s="148"/>
      <c r="CG568" s="148"/>
      <c r="CH568" s="169">
        <f t="shared" si="215"/>
        <v>91</v>
      </c>
    </row>
    <row r="569" spans="1:86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17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18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19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16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204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205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206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207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208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209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210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211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212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13"/>
        <v>7</v>
      </c>
      <c r="BY569" s="148">
        <v>7.5</v>
      </c>
      <c r="BZ569" s="148">
        <v>7.5</v>
      </c>
      <c r="CA569" s="148">
        <v>7.25</v>
      </c>
      <c r="CB569" s="169">
        <f t="shared" si="214"/>
        <v>7.416666666666667</v>
      </c>
      <c r="CC569" s="148">
        <v>7.25</v>
      </c>
      <c r="CD569" s="148">
        <v>7.25</v>
      </c>
      <c r="CE569" s="148"/>
      <c r="CF569" s="148"/>
      <c r="CG569" s="148"/>
      <c r="CH569" s="169">
        <f t="shared" si="215"/>
        <v>7.25</v>
      </c>
    </row>
    <row r="570" spans="1:86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17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18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19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16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204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205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206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207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208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209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210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211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212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13"/>
        <v>12.329999999999998</v>
      </c>
      <c r="BY570" s="148">
        <v>12</v>
      </c>
      <c r="BZ570" s="148">
        <v>12</v>
      </c>
      <c r="CA570" s="148">
        <v>13</v>
      </c>
      <c r="CB570" s="169">
        <f t="shared" si="214"/>
        <v>12.333333333333334</v>
      </c>
      <c r="CC570" s="148">
        <v>13</v>
      </c>
      <c r="CD570" s="148">
        <v>13</v>
      </c>
      <c r="CE570" s="148"/>
      <c r="CF570" s="148"/>
      <c r="CG570" s="148"/>
      <c r="CH570" s="169">
        <f t="shared" si="215"/>
        <v>13</v>
      </c>
    </row>
    <row r="571" spans="1:86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17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18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19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16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204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205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206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207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208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209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210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211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212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13"/>
        <v>10.5</v>
      </c>
      <c r="BY571" s="148">
        <v>10.5</v>
      </c>
      <c r="BZ571" s="148">
        <v>10.5</v>
      </c>
      <c r="CA571" s="148">
        <v>10.5</v>
      </c>
      <c r="CB571" s="169">
        <f t="shared" si="214"/>
        <v>10.5</v>
      </c>
      <c r="CC571" s="148">
        <v>10.5</v>
      </c>
      <c r="CD571" s="148">
        <v>10.5</v>
      </c>
      <c r="CE571" s="148"/>
      <c r="CF571" s="148"/>
      <c r="CG571" s="148"/>
      <c r="CH571" s="169">
        <f t="shared" si="215"/>
        <v>10.5</v>
      </c>
    </row>
    <row r="572" spans="1:86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17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18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19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16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204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205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206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207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208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209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210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211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212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13"/>
        <v>50</v>
      </c>
      <c r="BY572" s="148">
        <v>50</v>
      </c>
      <c r="BZ572" s="148">
        <v>50</v>
      </c>
      <c r="CA572" s="148">
        <v>50</v>
      </c>
      <c r="CB572" s="169">
        <f t="shared" si="214"/>
        <v>50</v>
      </c>
      <c r="CC572" s="148">
        <v>50</v>
      </c>
      <c r="CD572" s="148">
        <v>50</v>
      </c>
      <c r="CE572" s="148"/>
      <c r="CF572" s="148"/>
      <c r="CG572" s="148"/>
      <c r="CH572" s="169">
        <f t="shared" si="215"/>
        <v>50</v>
      </c>
    </row>
    <row r="573" spans="1:86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17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18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19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16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204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205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206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207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208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209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210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211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212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13"/>
        <v>50</v>
      </c>
      <c r="BY573" s="148">
        <v>50</v>
      </c>
      <c r="BZ573" s="148">
        <v>50</v>
      </c>
      <c r="CA573" s="148">
        <v>50</v>
      </c>
      <c r="CB573" s="169">
        <f t="shared" si="214"/>
        <v>50</v>
      </c>
      <c r="CC573" s="148">
        <v>50</v>
      </c>
      <c r="CD573" s="148">
        <v>50</v>
      </c>
      <c r="CE573" s="148"/>
      <c r="CF573" s="148"/>
      <c r="CG573" s="148"/>
      <c r="CH573" s="169">
        <f t="shared" si="215"/>
        <v>50</v>
      </c>
    </row>
    <row r="574" spans="1:86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17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18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19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16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204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205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206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207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208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209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210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211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212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13"/>
        <v>5</v>
      </c>
      <c r="BY574" s="148">
        <v>5</v>
      </c>
      <c r="BZ574" s="148">
        <v>5</v>
      </c>
      <c r="CA574" s="148">
        <v>4.9000000000000004</v>
      </c>
      <c r="CB574" s="169">
        <f t="shared" si="214"/>
        <v>4.9666666666666668</v>
      </c>
      <c r="CC574" s="148">
        <v>5</v>
      </c>
      <c r="CD574" s="148">
        <v>5</v>
      </c>
      <c r="CE574" s="148"/>
      <c r="CF574" s="148"/>
      <c r="CG574" s="148"/>
      <c r="CH574" s="169">
        <f t="shared" si="215"/>
        <v>5</v>
      </c>
    </row>
    <row r="575" spans="1:86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17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18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19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16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204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205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206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207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208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209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210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211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212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13"/>
        <v>4.2249999999999996</v>
      </c>
      <c r="BY575" s="148">
        <v>4</v>
      </c>
      <c r="BZ575" s="148">
        <v>4</v>
      </c>
      <c r="CA575" s="148">
        <v>4</v>
      </c>
      <c r="CB575" s="169">
        <f t="shared" si="214"/>
        <v>4</v>
      </c>
      <c r="CC575" s="148">
        <v>4</v>
      </c>
      <c r="CD575" s="148">
        <v>4</v>
      </c>
      <c r="CE575" s="148"/>
      <c r="CF575" s="148"/>
      <c r="CG575" s="148"/>
      <c r="CH575" s="169">
        <f t="shared" si="215"/>
        <v>4</v>
      </c>
    </row>
    <row r="576" spans="1:86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17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18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19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16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204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205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206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207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208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209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210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211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212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13"/>
        <v>3.5</v>
      </c>
      <c r="BY576" s="148">
        <v>3.5</v>
      </c>
      <c r="BZ576" s="148">
        <v>3.5</v>
      </c>
      <c r="CA576" s="148">
        <v>3.75</v>
      </c>
      <c r="CB576" s="169">
        <f t="shared" si="214"/>
        <v>3.5833333333333335</v>
      </c>
      <c r="CC576" s="148">
        <v>3.75</v>
      </c>
      <c r="CD576" s="148">
        <v>3.75</v>
      </c>
      <c r="CE576" s="148"/>
      <c r="CF576" s="148"/>
      <c r="CG576" s="148"/>
      <c r="CH576" s="169">
        <f t="shared" si="215"/>
        <v>3.75</v>
      </c>
    </row>
    <row r="577" spans="1:86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17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18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19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16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204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205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206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207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208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209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210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211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212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13"/>
        <v>18</v>
      </c>
      <c r="BY577" s="148">
        <v>18</v>
      </c>
      <c r="BZ577" s="148">
        <v>18</v>
      </c>
      <c r="CA577" s="148">
        <v>16.25</v>
      </c>
      <c r="CB577" s="169">
        <f t="shared" si="214"/>
        <v>17.416666666666668</v>
      </c>
      <c r="CC577" s="148">
        <v>16.25</v>
      </c>
      <c r="CD577" s="148">
        <v>16.25</v>
      </c>
      <c r="CE577" s="148"/>
      <c r="CF577" s="148"/>
      <c r="CG577" s="148"/>
      <c r="CH577" s="169">
        <f t="shared" si="215"/>
        <v>16.25</v>
      </c>
    </row>
    <row r="578" spans="1:86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17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18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19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16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204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205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206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207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208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209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210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211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212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13"/>
        <v>18</v>
      </c>
      <c r="BY578" s="148">
        <v>18</v>
      </c>
      <c r="BZ578" s="148">
        <v>18</v>
      </c>
      <c r="CA578" s="148">
        <v>18</v>
      </c>
      <c r="CB578" s="169">
        <f t="shared" si="214"/>
        <v>18</v>
      </c>
      <c r="CC578" s="148">
        <v>18</v>
      </c>
      <c r="CD578" s="148">
        <v>18</v>
      </c>
      <c r="CE578" s="148"/>
      <c r="CF578" s="148"/>
      <c r="CG578" s="148"/>
      <c r="CH578" s="169">
        <f t="shared" si="215"/>
        <v>18</v>
      </c>
    </row>
    <row r="579" spans="1:86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17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18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19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16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204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205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206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207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208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209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210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211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212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13"/>
        <v>16</v>
      </c>
      <c r="BY579" s="148">
        <v>16</v>
      </c>
      <c r="BZ579" s="148">
        <v>16</v>
      </c>
      <c r="CA579" s="148">
        <v>16</v>
      </c>
      <c r="CB579" s="169">
        <f t="shared" si="214"/>
        <v>16</v>
      </c>
      <c r="CC579" s="148">
        <v>16</v>
      </c>
      <c r="CD579" s="148">
        <v>16</v>
      </c>
      <c r="CE579" s="148"/>
      <c r="CF579" s="148"/>
      <c r="CG579" s="148"/>
      <c r="CH579" s="169">
        <f t="shared" si="215"/>
        <v>16</v>
      </c>
    </row>
    <row r="580" spans="1:86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17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18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19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16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204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205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206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207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208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209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210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211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212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13"/>
        <v>5</v>
      </c>
      <c r="BY580" s="148">
        <v>5</v>
      </c>
      <c r="BZ580" s="148">
        <v>5</v>
      </c>
      <c r="CA580" s="148">
        <v>5</v>
      </c>
      <c r="CB580" s="169">
        <f t="shared" si="214"/>
        <v>5</v>
      </c>
      <c r="CC580" s="148">
        <v>5</v>
      </c>
      <c r="CD580" s="148">
        <v>5</v>
      </c>
      <c r="CE580" s="148"/>
      <c r="CF580" s="148"/>
      <c r="CG580" s="148"/>
      <c r="CH580" s="169">
        <f t="shared" si="215"/>
        <v>5</v>
      </c>
    </row>
    <row r="581" spans="1:86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17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18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19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16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204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205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206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207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208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209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210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211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212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13"/>
        <v>3.5</v>
      </c>
      <c r="BY581" s="148">
        <v>3.5</v>
      </c>
      <c r="BZ581" s="148">
        <v>3.5</v>
      </c>
      <c r="CA581" s="148">
        <v>3.5</v>
      </c>
      <c r="CB581" s="169">
        <f t="shared" si="214"/>
        <v>3.5</v>
      </c>
      <c r="CC581" s="148">
        <v>3.5</v>
      </c>
      <c r="CD581" s="148">
        <v>3.5</v>
      </c>
      <c r="CE581" s="148"/>
      <c r="CF581" s="148"/>
      <c r="CG581" s="148"/>
      <c r="CH581" s="169">
        <f t="shared" si="215"/>
        <v>3.5</v>
      </c>
    </row>
    <row r="582" spans="1:86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17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18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19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16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204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205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206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207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208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209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210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211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212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13"/>
        <v>40</v>
      </c>
      <c r="BY582" s="148">
        <v>40</v>
      </c>
      <c r="BZ582" s="148">
        <v>40</v>
      </c>
      <c r="CA582" s="148">
        <v>40</v>
      </c>
      <c r="CB582" s="169">
        <f t="shared" si="214"/>
        <v>40</v>
      </c>
      <c r="CC582" s="148">
        <v>40</v>
      </c>
      <c r="CD582" s="148">
        <v>40</v>
      </c>
      <c r="CE582" s="148"/>
      <c r="CF582" s="148"/>
      <c r="CG582" s="148"/>
      <c r="CH582" s="169">
        <f t="shared" si="215"/>
        <v>40</v>
      </c>
    </row>
    <row r="583" spans="1:86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17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18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19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16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204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205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206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207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208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209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210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211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212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13"/>
        <v>6.8</v>
      </c>
      <c r="BY583" s="148">
        <v>6.8</v>
      </c>
      <c r="BZ583" s="148">
        <v>6.8</v>
      </c>
      <c r="CA583" s="148">
        <v>6.7</v>
      </c>
      <c r="CB583" s="169">
        <f t="shared" si="214"/>
        <v>6.7666666666666666</v>
      </c>
      <c r="CC583" s="148">
        <v>6.7</v>
      </c>
      <c r="CD583" s="148">
        <v>6.7</v>
      </c>
      <c r="CE583" s="148"/>
      <c r="CF583" s="148"/>
      <c r="CG583" s="148"/>
      <c r="CH583" s="169">
        <f t="shared" si="215"/>
        <v>6.7</v>
      </c>
    </row>
    <row r="584" spans="1:86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17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18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19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16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204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205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206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207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208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209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210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211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212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13"/>
        <v>10.4</v>
      </c>
      <c r="BY584" s="148">
        <v>10.4</v>
      </c>
      <c r="BZ584" s="148">
        <v>10.4</v>
      </c>
      <c r="CA584" s="148">
        <v>10.45</v>
      </c>
      <c r="CB584" s="169">
        <f t="shared" si="214"/>
        <v>10.416666666666666</v>
      </c>
      <c r="CC584" s="148">
        <v>10.4</v>
      </c>
      <c r="CD584" s="148">
        <v>10.4</v>
      </c>
      <c r="CE584" s="148"/>
      <c r="CF584" s="148"/>
      <c r="CG584" s="148"/>
      <c r="CH584" s="169">
        <f t="shared" si="215"/>
        <v>10.4</v>
      </c>
    </row>
    <row r="585" spans="1:86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17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18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19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16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204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205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206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207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208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209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210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211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212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13"/>
        <v>10.5</v>
      </c>
      <c r="BY585" s="148">
        <v>10.5</v>
      </c>
      <c r="BZ585" s="148">
        <v>10.5</v>
      </c>
      <c r="CA585" s="148">
        <v>10.5</v>
      </c>
      <c r="CB585" s="169">
        <f t="shared" si="214"/>
        <v>10.5</v>
      </c>
      <c r="CC585" s="148">
        <v>10</v>
      </c>
      <c r="CD585" s="148">
        <v>10</v>
      </c>
      <c r="CE585" s="148"/>
      <c r="CF585" s="148"/>
      <c r="CG585" s="148"/>
      <c r="CH585" s="169">
        <f t="shared" si="215"/>
        <v>10</v>
      </c>
    </row>
    <row r="586" spans="1:86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169"/>
      <c r="CC586" s="271"/>
      <c r="CD586" s="271"/>
      <c r="CE586" s="271"/>
      <c r="CF586" s="271"/>
      <c r="CG586" s="271"/>
      <c r="CH586" s="169"/>
    </row>
    <row r="587" spans="1:86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17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18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19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16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169">
        <f>AVERAGE(BY587:CA587)</f>
        <v>10.85</v>
      </c>
      <c r="CC587" s="270">
        <v>10.85</v>
      </c>
      <c r="CD587" s="270">
        <v>10.82</v>
      </c>
      <c r="CE587" s="270"/>
      <c r="CF587" s="270"/>
      <c r="CG587" s="270"/>
      <c r="CH587" s="169">
        <f>AVERAGE(CC587:CG587)</f>
        <v>10.835000000000001</v>
      </c>
    </row>
    <row r="588" spans="1:86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17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18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19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16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69">
        <f>AVERAGE(BY588:CA588)</f>
        <v>10.949999999999998</v>
      </c>
      <c r="CC588" s="148">
        <v>10.95</v>
      </c>
      <c r="CD588" s="148">
        <v>10.92</v>
      </c>
      <c r="CE588" s="148"/>
      <c r="CF588" s="148"/>
      <c r="CG588" s="148"/>
      <c r="CH588" s="169">
        <f>AVERAGE(CC588:CG588)</f>
        <v>10.934999999999999</v>
      </c>
    </row>
    <row r="589" spans="1:86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86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86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86" ht="18.75" customHeight="1" x14ac:dyDescent="0.3"/>
    <row r="593" spans="1:86" ht="18" x14ac:dyDescent="0.25">
      <c r="A593" s="299" t="s">
        <v>45</v>
      </c>
      <c r="B593" s="299"/>
      <c r="C593" s="306"/>
      <c r="D593" s="306"/>
      <c r="E593" s="306"/>
      <c r="F593" s="306"/>
      <c r="G593" s="306"/>
      <c r="H593" s="306"/>
      <c r="I593" s="306"/>
      <c r="J593" s="306"/>
      <c r="K593" s="306"/>
      <c r="L593" s="306"/>
      <c r="M593" s="306"/>
      <c r="N593" s="306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299"/>
      <c r="AM593" s="299"/>
      <c r="AN593" s="299"/>
      <c r="AO593" s="299"/>
      <c r="AP593" s="299"/>
      <c r="AQ593" s="299"/>
      <c r="AR593" s="299"/>
      <c r="AS593" s="299"/>
      <c r="AT593" s="299"/>
      <c r="AU593" s="299"/>
      <c r="AV593" s="299"/>
      <c r="AW593" s="299"/>
      <c r="AX593" s="299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299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299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299"/>
    </row>
    <row r="594" spans="1:86" ht="18.75" customHeight="1" x14ac:dyDescent="0.3">
      <c r="A594" s="217"/>
      <c r="B594" s="197"/>
      <c r="C594" s="300" t="s">
        <v>35</v>
      </c>
      <c r="D594" s="301"/>
      <c r="E594" s="301"/>
      <c r="F594" s="301"/>
      <c r="G594" s="301"/>
      <c r="H594" s="301"/>
      <c r="I594" s="301"/>
      <c r="J594" s="301"/>
      <c r="K594" s="301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  <c r="AA594" s="301"/>
      <c r="AB594" s="301"/>
      <c r="AC594" s="301"/>
      <c r="AD594" s="301"/>
      <c r="AE594" s="301"/>
      <c r="AF594" s="301"/>
      <c r="AG594" s="301"/>
      <c r="AH594" s="301"/>
      <c r="AI594" s="301"/>
      <c r="AJ594" s="301"/>
      <c r="AK594" s="301"/>
      <c r="AL594" s="301"/>
      <c r="AM594" s="301"/>
      <c r="AN594" s="301"/>
      <c r="AO594" s="301"/>
      <c r="AP594" s="301"/>
      <c r="AQ594" s="301"/>
      <c r="AR594" s="301"/>
      <c r="AS594" s="301"/>
      <c r="AT594" s="301"/>
      <c r="AU594" s="301"/>
      <c r="AV594" s="301"/>
      <c r="AW594" s="301"/>
      <c r="AX594" s="301"/>
      <c r="AY594" s="301"/>
      <c r="AZ594" s="301"/>
      <c r="BA594" s="301"/>
      <c r="BB594" s="301"/>
      <c r="BC594" s="301"/>
      <c r="BD594" s="301"/>
      <c r="BE594" s="301"/>
      <c r="BF594" s="301"/>
      <c r="BG594" s="301"/>
      <c r="BH594" s="301"/>
      <c r="BI594" s="301"/>
      <c r="BJ594" s="301"/>
      <c r="BK594" s="301"/>
      <c r="BL594" s="301"/>
      <c r="BM594" s="301"/>
      <c r="BN594" s="301"/>
      <c r="BO594" s="301"/>
      <c r="BP594" s="301"/>
      <c r="BQ594" s="301"/>
      <c r="BR594" s="301"/>
      <c r="BS594" s="301"/>
      <c r="BT594" s="301"/>
      <c r="BU594" s="301"/>
      <c r="BV594" s="302"/>
      <c r="BW594" s="300"/>
      <c r="BX594" s="301"/>
      <c r="BY594" s="301"/>
      <c r="BZ594" s="301"/>
      <c r="CA594" s="301"/>
      <c r="CB594" s="301"/>
      <c r="CC594" s="301"/>
      <c r="CD594" s="301"/>
      <c r="CE594" s="301"/>
      <c r="CF594" s="301"/>
      <c r="CG594" s="301"/>
      <c r="CH594" s="301"/>
    </row>
    <row r="595" spans="1:86" ht="18.75" customHeight="1" x14ac:dyDescent="0.3">
      <c r="A595" s="218"/>
      <c r="B595" s="198"/>
      <c r="C595" s="284" t="s">
        <v>139</v>
      </c>
      <c r="D595" s="285"/>
      <c r="E595" s="285"/>
      <c r="F595" s="286"/>
      <c r="G595" s="280" t="s">
        <v>123</v>
      </c>
      <c r="H595" s="287" t="s">
        <v>139</v>
      </c>
      <c r="I595" s="288"/>
      <c r="J595" s="288"/>
      <c r="K595" s="289"/>
      <c r="L595" s="280" t="s">
        <v>123</v>
      </c>
      <c r="M595" s="287" t="s">
        <v>139</v>
      </c>
      <c r="N595" s="288"/>
      <c r="O595" s="288"/>
      <c r="P595" s="289"/>
      <c r="Q595" s="280" t="s">
        <v>123</v>
      </c>
      <c r="R595" s="284" t="s">
        <v>139</v>
      </c>
      <c r="S595" s="285"/>
      <c r="T595" s="285"/>
      <c r="U595" s="285"/>
      <c r="V595" s="286"/>
      <c r="W595" s="280" t="s">
        <v>123</v>
      </c>
      <c r="X595" s="284" t="s">
        <v>139</v>
      </c>
      <c r="Y595" s="285"/>
      <c r="Z595" s="285"/>
      <c r="AA595" s="286"/>
      <c r="AB595" s="280" t="s">
        <v>123</v>
      </c>
      <c r="AC595" s="287" t="s">
        <v>139</v>
      </c>
      <c r="AD595" s="288"/>
      <c r="AE595" s="288"/>
      <c r="AF595" s="289"/>
      <c r="AG595" s="280" t="s">
        <v>123</v>
      </c>
      <c r="AH595" s="287" t="s">
        <v>139</v>
      </c>
      <c r="AI595" s="288"/>
      <c r="AJ595" s="288"/>
      <c r="AK595" s="288"/>
      <c r="AL595" s="289"/>
      <c r="AM595" s="280" t="s">
        <v>123</v>
      </c>
      <c r="AN595" s="287" t="s">
        <v>139</v>
      </c>
      <c r="AO595" s="288"/>
      <c r="AP595" s="288"/>
      <c r="AQ595" s="289"/>
      <c r="AR595" s="280" t="s">
        <v>123</v>
      </c>
      <c r="AS595" s="287" t="s">
        <v>139</v>
      </c>
      <c r="AT595" s="288"/>
      <c r="AU595" s="288"/>
      <c r="AV595" s="288"/>
      <c r="AW595" s="253"/>
      <c r="AX595" s="280" t="s">
        <v>123</v>
      </c>
      <c r="AY595" s="287" t="s">
        <v>139</v>
      </c>
      <c r="AZ595" s="288"/>
      <c r="BA595" s="288"/>
      <c r="BB595" s="289"/>
      <c r="BC595" s="280" t="s">
        <v>123</v>
      </c>
      <c r="BD595" s="278" t="s">
        <v>139</v>
      </c>
      <c r="BE595" s="279"/>
      <c r="BF595" s="279"/>
      <c r="BG595" s="279"/>
      <c r="BH595" s="280" t="s">
        <v>123</v>
      </c>
      <c r="BI595" s="278" t="s">
        <v>139</v>
      </c>
      <c r="BJ595" s="279"/>
      <c r="BK595" s="279"/>
      <c r="BL595" s="279"/>
      <c r="BM595" s="279"/>
      <c r="BN595" s="280" t="s">
        <v>123</v>
      </c>
      <c r="BO595" s="278" t="s">
        <v>316</v>
      </c>
      <c r="BP595" s="279"/>
      <c r="BQ595" s="279"/>
      <c r="BR595" s="279"/>
      <c r="BS595" s="280" t="s">
        <v>123</v>
      </c>
      <c r="BT595" s="278" t="s">
        <v>316</v>
      </c>
      <c r="BU595" s="279"/>
      <c r="BV595" s="279"/>
      <c r="BW595" s="279"/>
      <c r="BX595" s="280" t="s">
        <v>123</v>
      </c>
      <c r="BY595" s="278" t="s">
        <v>316</v>
      </c>
      <c r="BZ595" s="279"/>
      <c r="CA595" s="279"/>
      <c r="CB595" s="280" t="s">
        <v>123</v>
      </c>
      <c r="CC595" s="278" t="s">
        <v>316</v>
      </c>
      <c r="CD595" s="279"/>
      <c r="CE595" s="279"/>
      <c r="CF595" s="279"/>
      <c r="CG595" s="279"/>
      <c r="CH595" s="280" t="s">
        <v>123</v>
      </c>
    </row>
    <row r="596" spans="1:86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1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1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1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1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1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1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1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1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1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1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1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1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1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1"/>
      <c r="BY596" s="138" t="s">
        <v>326</v>
      </c>
      <c r="BZ596" s="138" t="s">
        <v>146</v>
      </c>
      <c r="CA596" s="138" t="s">
        <v>327</v>
      </c>
      <c r="CB596" s="281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1"/>
    </row>
    <row r="597" spans="1:86" ht="18" customHeight="1" x14ac:dyDescent="0.25">
      <c r="A597" s="282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20">AVERAGE(X597:AA597)</f>
        <v>4.333333333333333</v>
      </c>
      <c r="AC597" s="144"/>
      <c r="AD597" s="135"/>
      <c r="AE597" s="135"/>
      <c r="AF597" s="135"/>
      <c r="AG597" s="238" t="e">
        <f t="shared" ref="AG597:AG627" si="221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222">AVERAGE(AH597:AL597)</f>
        <v>#DIV/0!</v>
      </c>
      <c r="AN597" s="144"/>
      <c r="AO597" s="135"/>
      <c r="AP597" s="135"/>
      <c r="AQ597" s="135"/>
      <c r="AR597" s="238" t="e">
        <f t="shared" ref="AR597:AR627" si="223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224">AVERAGE(AS597:AV597)</f>
        <v>#DIV/0!</v>
      </c>
      <c r="AY597" s="144"/>
      <c r="AZ597" s="135"/>
      <c r="BA597" s="135"/>
      <c r="BB597" s="135"/>
      <c r="BC597" s="238" t="e">
        <f t="shared" ref="BC597:BC627" si="225">AVERAGE(AY597:BB597)</f>
        <v>#DIV/0!</v>
      </c>
      <c r="BD597" s="144"/>
      <c r="BE597" s="135"/>
      <c r="BF597" s="135"/>
      <c r="BG597" s="135"/>
      <c r="BH597" s="238" t="e">
        <f t="shared" ref="BH597:BH627" si="226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227">AVERAGE(BI597:BM597)</f>
        <v>#DIV/0!</v>
      </c>
      <c r="BO597" s="144"/>
      <c r="BP597" s="135"/>
      <c r="BQ597" s="135"/>
      <c r="BR597" s="135"/>
      <c r="BS597" s="238" t="e">
        <f t="shared" ref="BS597:BS627" si="228">AVERAGE(BO597:BR597)</f>
        <v>#DIV/0!</v>
      </c>
      <c r="BT597" s="144"/>
      <c r="BU597" s="135"/>
      <c r="BV597" s="135"/>
      <c r="BW597" s="135"/>
      <c r="BX597" s="238" t="e">
        <f t="shared" ref="BX597:BX627" si="229">AVERAGE(BT597:BW597)</f>
        <v>#DIV/0!</v>
      </c>
      <c r="BY597" s="144"/>
      <c r="BZ597" s="144"/>
      <c r="CA597" s="135"/>
      <c r="CB597" s="238" t="e">
        <f t="shared" ref="CB597:CB627" si="230">AVERAGE(BY597:CA597)</f>
        <v>#DIV/0!</v>
      </c>
      <c r="CC597" s="144"/>
      <c r="CD597" s="144"/>
      <c r="CE597" s="144"/>
      <c r="CF597" s="144"/>
      <c r="CG597" s="135"/>
      <c r="CH597" s="238" t="e">
        <f t="shared" ref="CH597:CH627" si="231">AVERAGE(CC597:CG597)</f>
        <v>#DIV/0!</v>
      </c>
    </row>
    <row r="598" spans="1:86" ht="18" customHeight="1" x14ac:dyDescent="0.25">
      <c r="A598" s="283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32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20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21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222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223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224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225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226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227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28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229"/>
        <v>6</v>
      </c>
      <c r="BY598" s="148">
        <v>6.5</v>
      </c>
      <c r="BZ598" s="148">
        <v>6</v>
      </c>
      <c r="CA598" s="148">
        <v>6</v>
      </c>
      <c r="CB598" s="169">
        <f t="shared" si="230"/>
        <v>6.166666666666667</v>
      </c>
      <c r="CC598" s="148">
        <v>6</v>
      </c>
      <c r="CD598" s="148">
        <v>6</v>
      </c>
      <c r="CE598" s="148"/>
      <c r="CF598" s="148"/>
      <c r="CG598" s="148"/>
      <c r="CH598" s="169">
        <f t="shared" si="231"/>
        <v>6</v>
      </c>
    </row>
    <row r="599" spans="1:86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33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34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235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32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20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21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222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223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224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225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226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227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28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229"/>
        <v>5.875</v>
      </c>
      <c r="BY599" s="148">
        <v>6.5</v>
      </c>
      <c r="BZ599" s="148">
        <v>6.5</v>
      </c>
      <c r="CA599" s="148">
        <v>6.75</v>
      </c>
      <c r="CB599" s="169">
        <f t="shared" si="230"/>
        <v>6.583333333333333</v>
      </c>
      <c r="CC599" s="148">
        <v>7</v>
      </c>
      <c r="CD599" s="148">
        <v>6.5</v>
      </c>
      <c r="CE599" s="148"/>
      <c r="CF599" s="148"/>
      <c r="CG599" s="148"/>
      <c r="CH599" s="169">
        <f t="shared" si="231"/>
        <v>6.75</v>
      </c>
    </row>
    <row r="600" spans="1:86" ht="18" customHeight="1" x14ac:dyDescent="0.25">
      <c r="A600" s="282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32"/>
        <v>2.5</v>
      </c>
      <c r="X600" s="135"/>
      <c r="Y600" s="135"/>
      <c r="Z600" s="135"/>
      <c r="AA600" s="135"/>
      <c r="AB600" s="238" t="e">
        <f t="shared" si="220"/>
        <v>#DIV/0!</v>
      </c>
      <c r="AC600" s="135"/>
      <c r="AD600" s="135"/>
      <c r="AE600" s="135"/>
      <c r="AF600" s="135"/>
      <c r="AG600" s="238" t="e">
        <f t="shared" si="221"/>
        <v>#DIV/0!</v>
      </c>
      <c r="AH600" s="135"/>
      <c r="AI600" s="135"/>
      <c r="AJ600" s="135"/>
      <c r="AK600" s="135"/>
      <c r="AL600" s="135"/>
      <c r="AM600" s="238" t="e">
        <f t="shared" si="222"/>
        <v>#DIV/0!</v>
      </c>
      <c r="AN600" s="135"/>
      <c r="AO600" s="135"/>
      <c r="AP600" s="135"/>
      <c r="AQ600" s="135"/>
      <c r="AR600" s="238" t="e">
        <f t="shared" si="223"/>
        <v>#DIV/0!</v>
      </c>
      <c r="AS600" s="135"/>
      <c r="AT600" s="135"/>
      <c r="AU600" s="135"/>
      <c r="AV600" s="135"/>
      <c r="AW600" s="135"/>
      <c r="AX600" s="238" t="e">
        <f t="shared" si="224"/>
        <v>#DIV/0!</v>
      </c>
      <c r="AY600" s="135"/>
      <c r="AZ600" s="135"/>
      <c r="BA600" s="135"/>
      <c r="BB600" s="135"/>
      <c r="BC600" s="238" t="e">
        <f t="shared" si="225"/>
        <v>#DIV/0!</v>
      </c>
      <c r="BD600" s="135"/>
      <c r="BE600" s="135"/>
      <c r="BF600" s="135"/>
      <c r="BG600" s="135"/>
      <c r="BH600" s="238" t="e">
        <f t="shared" si="226"/>
        <v>#DIV/0!</v>
      </c>
      <c r="BI600" s="135"/>
      <c r="BJ600" s="135"/>
      <c r="BK600" s="135"/>
      <c r="BL600" s="135"/>
      <c r="BM600" s="135"/>
      <c r="BN600" s="238" t="e">
        <f t="shared" si="227"/>
        <v>#DIV/0!</v>
      </c>
      <c r="BO600" s="135"/>
      <c r="BP600" s="135"/>
      <c r="BQ600" s="135"/>
      <c r="BR600" s="135"/>
      <c r="BS600" s="238" t="e">
        <f t="shared" si="228"/>
        <v>#DIV/0!</v>
      </c>
      <c r="BT600" s="135"/>
      <c r="BU600" s="135"/>
      <c r="BV600" s="135"/>
      <c r="BW600" s="135"/>
      <c r="BX600" s="238" t="e">
        <f t="shared" si="229"/>
        <v>#DIV/0!</v>
      </c>
      <c r="BY600" s="135"/>
      <c r="BZ600" s="135"/>
      <c r="CA600" s="135"/>
      <c r="CB600" s="238" t="e">
        <f t="shared" si="230"/>
        <v>#DIV/0!</v>
      </c>
      <c r="CC600" s="135"/>
      <c r="CD600" s="135"/>
      <c r="CE600" s="135"/>
      <c r="CF600" s="135"/>
      <c r="CG600" s="135"/>
      <c r="CH600" s="238" t="e">
        <f t="shared" si="231"/>
        <v>#DIV/0!</v>
      </c>
    </row>
    <row r="601" spans="1:86" ht="18" customHeight="1" x14ac:dyDescent="0.25">
      <c r="A601" s="283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33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34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235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32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20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21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222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223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224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225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226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227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28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229"/>
        <v>3.0750000000000002</v>
      </c>
      <c r="BY601" s="148">
        <v>3</v>
      </c>
      <c r="BZ601" s="148">
        <v>3</v>
      </c>
      <c r="CA601" s="148">
        <v>3</v>
      </c>
      <c r="CB601" s="169">
        <f t="shared" si="230"/>
        <v>3</v>
      </c>
      <c r="CC601" s="148">
        <v>3</v>
      </c>
      <c r="CD601" s="148">
        <v>3.5</v>
      </c>
      <c r="CE601" s="148"/>
      <c r="CF601" s="148"/>
      <c r="CG601" s="148"/>
      <c r="CH601" s="169">
        <f t="shared" si="231"/>
        <v>3.25</v>
      </c>
    </row>
    <row r="602" spans="1:86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33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34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235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32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20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21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222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223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224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225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226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227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28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229"/>
        <v>3.15</v>
      </c>
      <c r="BY602" s="148">
        <v>3.3</v>
      </c>
      <c r="BZ602" s="148">
        <v>4</v>
      </c>
      <c r="CA602" s="148">
        <v>4.5</v>
      </c>
      <c r="CB602" s="169">
        <f t="shared" si="230"/>
        <v>3.9333333333333336</v>
      </c>
      <c r="CC602" s="148">
        <v>4.5</v>
      </c>
      <c r="CD602" s="148">
        <v>5</v>
      </c>
      <c r="CE602" s="148"/>
      <c r="CF602" s="148"/>
      <c r="CG602" s="148"/>
      <c r="CH602" s="169">
        <f t="shared" si="231"/>
        <v>4.75</v>
      </c>
    </row>
    <row r="603" spans="1:86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33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34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235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32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20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21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222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223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224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225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226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227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28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229"/>
        <v>20.75</v>
      </c>
      <c r="BY603" s="148">
        <v>20</v>
      </c>
      <c r="BZ603" s="148">
        <v>20</v>
      </c>
      <c r="CA603" s="148">
        <v>20</v>
      </c>
      <c r="CB603" s="169">
        <f t="shared" si="230"/>
        <v>20</v>
      </c>
      <c r="CC603" s="148">
        <v>20</v>
      </c>
      <c r="CD603" s="148">
        <v>18</v>
      </c>
      <c r="CE603" s="148"/>
      <c r="CF603" s="148"/>
      <c r="CG603" s="148"/>
      <c r="CH603" s="169">
        <f t="shared" si="231"/>
        <v>19</v>
      </c>
    </row>
    <row r="604" spans="1:86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33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34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235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32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20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21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222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223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224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225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226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227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28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229"/>
        <v>17.75</v>
      </c>
      <c r="BY604" s="148">
        <v>18</v>
      </c>
      <c r="BZ604" s="148">
        <v>20</v>
      </c>
      <c r="CA604" s="148">
        <v>20</v>
      </c>
      <c r="CB604" s="169">
        <f t="shared" si="230"/>
        <v>19.333333333333332</v>
      </c>
      <c r="CC604" s="148">
        <v>20</v>
      </c>
      <c r="CD604" s="148">
        <v>15</v>
      </c>
      <c r="CE604" s="148"/>
      <c r="CF604" s="148"/>
      <c r="CG604" s="148"/>
      <c r="CH604" s="169">
        <f t="shared" si="231"/>
        <v>17.5</v>
      </c>
    </row>
    <row r="605" spans="1:86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33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34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235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32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20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21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222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223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224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225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226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227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28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229"/>
        <v>10</v>
      </c>
      <c r="BY605" s="148">
        <v>10</v>
      </c>
      <c r="BZ605" s="148">
        <v>10</v>
      </c>
      <c r="CA605" s="148">
        <v>10</v>
      </c>
      <c r="CB605" s="169">
        <f t="shared" si="230"/>
        <v>10</v>
      </c>
      <c r="CC605" s="148">
        <v>10</v>
      </c>
      <c r="CD605" s="148">
        <v>10</v>
      </c>
      <c r="CE605" s="148"/>
      <c r="CF605" s="148"/>
      <c r="CG605" s="148"/>
      <c r="CH605" s="169">
        <f t="shared" si="231"/>
        <v>10</v>
      </c>
    </row>
    <row r="606" spans="1:86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33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34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235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32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20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21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222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223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224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225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226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227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28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229"/>
        <v>12</v>
      </c>
      <c r="BY606" s="148">
        <v>12</v>
      </c>
      <c r="BZ606" s="148">
        <v>12</v>
      </c>
      <c r="CA606" s="148">
        <v>12</v>
      </c>
      <c r="CB606" s="169">
        <f t="shared" si="230"/>
        <v>12</v>
      </c>
      <c r="CC606" s="148">
        <v>12</v>
      </c>
      <c r="CD606" s="148">
        <v>12</v>
      </c>
      <c r="CE606" s="148"/>
      <c r="CF606" s="148"/>
      <c r="CG606" s="148"/>
      <c r="CH606" s="169">
        <f t="shared" si="231"/>
        <v>12</v>
      </c>
    </row>
    <row r="607" spans="1:86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33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34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235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32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20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21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222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223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224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225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226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227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28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229"/>
        <v>16</v>
      </c>
      <c r="BY607" s="148">
        <v>16</v>
      </c>
      <c r="BZ607" s="148">
        <v>16</v>
      </c>
      <c r="CA607" s="148">
        <v>16</v>
      </c>
      <c r="CB607" s="169">
        <f t="shared" si="230"/>
        <v>16</v>
      </c>
      <c r="CC607" s="148">
        <v>16</v>
      </c>
      <c r="CD607" s="148">
        <v>16</v>
      </c>
      <c r="CE607" s="148"/>
      <c r="CF607" s="148"/>
      <c r="CG607" s="148"/>
      <c r="CH607" s="169">
        <f t="shared" si="231"/>
        <v>16</v>
      </c>
    </row>
    <row r="608" spans="1:86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33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34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235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32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20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21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222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223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224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225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226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227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28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229"/>
        <v>17</v>
      </c>
      <c r="BY608" s="148">
        <v>17</v>
      </c>
      <c r="BZ608" s="148">
        <v>17</v>
      </c>
      <c r="CA608" s="148">
        <v>17</v>
      </c>
      <c r="CB608" s="169">
        <f t="shared" si="230"/>
        <v>17</v>
      </c>
      <c r="CC608" s="148">
        <v>17</v>
      </c>
      <c r="CD608" s="148">
        <v>17</v>
      </c>
      <c r="CE608" s="148"/>
      <c r="CF608" s="148"/>
      <c r="CG608" s="148"/>
      <c r="CH608" s="169">
        <f t="shared" si="231"/>
        <v>17</v>
      </c>
    </row>
    <row r="609" spans="1:86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33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34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235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32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20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21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222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223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224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225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226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227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28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229"/>
        <v>80</v>
      </c>
      <c r="BY609" s="148">
        <v>88</v>
      </c>
      <c r="BZ609" s="148">
        <v>88</v>
      </c>
      <c r="CA609" s="148">
        <v>90</v>
      </c>
      <c r="CB609" s="169">
        <f t="shared" si="230"/>
        <v>88.666666666666671</v>
      </c>
      <c r="CC609" s="148">
        <v>89</v>
      </c>
      <c r="CD609" s="148">
        <v>89</v>
      </c>
      <c r="CE609" s="148"/>
      <c r="CF609" s="148"/>
      <c r="CG609" s="148"/>
      <c r="CH609" s="169">
        <f t="shared" si="231"/>
        <v>89</v>
      </c>
    </row>
    <row r="610" spans="1:86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33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34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235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32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20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21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222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223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224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225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226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227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28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229"/>
        <v>85</v>
      </c>
      <c r="BY610" s="148">
        <v>90</v>
      </c>
      <c r="BZ610" s="148">
        <v>90</v>
      </c>
      <c r="CA610" s="148">
        <v>90</v>
      </c>
      <c r="CB610" s="169">
        <f t="shared" si="230"/>
        <v>90</v>
      </c>
      <c r="CC610" s="148">
        <v>90</v>
      </c>
      <c r="CD610" s="148">
        <v>90</v>
      </c>
      <c r="CE610" s="148"/>
      <c r="CF610" s="148"/>
      <c r="CG610" s="148"/>
      <c r="CH610" s="169">
        <f t="shared" si="231"/>
        <v>90</v>
      </c>
    </row>
    <row r="611" spans="1:86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33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34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235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32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20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21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222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223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224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225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226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227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28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229"/>
        <v>5.5</v>
      </c>
      <c r="BY611" s="148">
        <v>5.5</v>
      </c>
      <c r="BZ611" s="148">
        <v>5.5</v>
      </c>
      <c r="CA611" s="148">
        <v>5.5</v>
      </c>
      <c r="CB611" s="169">
        <f t="shared" si="230"/>
        <v>5.5</v>
      </c>
      <c r="CC611" s="148">
        <v>5.5</v>
      </c>
      <c r="CD611" s="148">
        <v>5.5</v>
      </c>
      <c r="CE611" s="148"/>
      <c r="CF611" s="148"/>
      <c r="CG611" s="148"/>
      <c r="CH611" s="169">
        <f t="shared" si="231"/>
        <v>5.5</v>
      </c>
    </row>
    <row r="612" spans="1:86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33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34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235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32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20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21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222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223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224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225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226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227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28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229"/>
        <v>11.66</v>
      </c>
      <c r="BY612" s="148">
        <v>11.66</v>
      </c>
      <c r="BZ612" s="148">
        <v>11.66</v>
      </c>
      <c r="CA612" s="148">
        <v>13</v>
      </c>
      <c r="CB612" s="169">
        <f t="shared" si="230"/>
        <v>12.106666666666667</v>
      </c>
      <c r="CC612" s="148">
        <v>13</v>
      </c>
      <c r="CD612" s="148">
        <v>13</v>
      </c>
      <c r="CE612" s="148"/>
      <c r="CF612" s="148"/>
      <c r="CG612" s="148"/>
      <c r="CH612" s="169">
        <f t="shared" si="231"/>
        <v>13</v>
      </c>
    </row>
    <row r="613" spans="1:86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33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34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235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32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20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21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222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223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224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225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226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227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28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229"/>
        <v>11</v>
      </c>
      <c r="BY613" s="148">
        <v>11</v>
      </c>
      <c r="BZ613" s="148">
        <v>11</v>
      </c>
      <c r="CA613" s="148">
        <v>11</v>
      </c>
      <c r="CB613" s="169">
        <f t="shared" si="230"/>
        <v>11</v>
      </c>
      <c r="CC613" s="148">
        <v>11</v>
      </c>
      <c r="CD613" s="148">
        <v>11</v>
      </c>
      <c r="CE613" s="148"/>
      <c r="CF613" s="148"/>
      <c r="CG613" s="148"/>
      <c r="CH613" s="169">
        <f t="shared" si="231"/>
        <v>11</v>
      </c>
    </row>
    <row r="614" spans="1:86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33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34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235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32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20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21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222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223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224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225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226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227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28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229"/>
        <v>45</v>
      </c>
      <c r="BY614" s="148">
        <v>45</v>
      </c>
      <c r="BZ614" s="148">
        <v>45</v>
      </c>
      <c r="CA614" s="148">
        <v>45</v>
      </c>
      <c r="CB614" s="169">
        <f t="shared" si="230"/>
        <v>45</v>
      </c>
      <c r="CC614" s="148">
        <v>45</v>
      </c>
      <c r="CD614" s="148">
        <v>45</v>
      </c>
      <c r="CE614" s="148"/>
      <c r="CF614" s="148"/>
      <c r="CG614" s="148"/>
      <c r="CH614" s="169">
        <f t="shared" si="231"/>
        <v>45</v>
      </c>
    </row>
    <row r="615" spans="1:86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33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34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235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32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20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21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222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223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224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225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226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227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28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229"/>
        <v>45</v>
      </c>
      <c r="BY615" s="148">
        <v>45</v>
      </c>
      <c r="BZ615" s="148">
        <v>45</v>
      </c>
      <c r="CA615" s="148">
        <v>45</v>
      </c>
      <c r="CB615" s="169">
        <f t="shared" si="230"/>
        <v>45</v>
      </c>
      <c r="CC615" s="148">
        <v>45</v>
      </c>
      <c r="CD615" s="148">
        <v>45</v>
      </c>
      <c r="CE615" s="148"/>
      <c r="CF615" s="148"/>
      <c r="CG615" s="148"/>
      <c r="CH615" s="169">
        <f t="shared" si="231"/>
        <v>45</v>
      </c>
    </row>
    <row r="616" spans="1:86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33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34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235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32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20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21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222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223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224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225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226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227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28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229"/>
        <v>5.2</v>
      </c>
      <c r="BY616" s="148">
        <v>5.2</v>
      </c>
      <c r="BZ616" s="148">
        <v>5.2</v>
      </c>
      <c r="CA616" s="148">
        <v>5.2</v>
      </c>
      <c r="CB616" s="169">
        <f t="shared" si="230"/>
        <v>5.2</v>
      </c>
      <c r="CC616" s="148">
        <v>5.2</v>
      </c>
      <c r="CD616" s="148">
        <v>5.2</v>
      </c>
      <c r="CE616" s="148"/>
      <c r="CF616" s="148"/>
      <c r="CG616" s="148"/>
      <c r="CH616" s="169">
        <f t="shared" si="231"/>
        <v>5.2</v>
      </c>
    </row>
    <row r="617" spans="1:86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33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34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235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32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20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21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222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223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224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225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226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227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28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229"/>
        <v>4.8250000000000002</v>
      </c>
      <c r="BY617" s="148">
        <v>5.2</v>
      </c>
      <c r="BZ617" s="148">
        <v>5.2</v>
      </c>
      <c r="CA617" s="148">
        <v>4.7</v>
      </c>
      <c r="CB617" s="169">
        <f t="shared" si="230"/>
        <v>5.0333333333333341</v>
      </c>
      <c r="CC617" s="148">
        <v>4.7</v>
      </c>
      <c r="CD617" s="148">
        <v>4.7</v>
      </c>
      <c r="CE617" s="148"/>
      <c r="CF617" s="148"/>
      <c r="CG617" s="148"/>
      <c r="CH617" s="169">
        <f t="shared" si="231"/>
        <v>4.7</v>
      </c>
    </row>
    <row r="618" spans="1:86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33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34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235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32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20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21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222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223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224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225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226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227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28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229"/>
        <v>3.8</v>
      </c>
      <c r="BY618" s="148">
        <v>4.7</v>
      </c>
      <c r="BZ618" s="148">
        <v>4.7</v>
      </c>
      <c r="CA618" s="148">
        <v>3.5</v>
      </c>
      <c r="CB618" s="169">
        <f t="shared" si="230"/>
        <v>4.3</v>
      </c>
      <c r="CC618" s="148">
        <v>3.5</v>
      </c>
      <c r="CD618" s="148">
        <v>3.5</v>
      </c>
      <c r="CE618" s="148"/>
      <c r="CF618" s="148"/>
      <c r="CG618" s="148"/>
      <c r="CH618" s="169">
        <f t="shared" si="231"/>
        <v>3.5</v>
      </c>
    </row>
    <row r="619" spans="1:86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33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34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235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32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20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21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222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223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224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225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226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227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28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229"/>
        <v>18</v>
      </c>
      <c r="BY619" s="148">
        <v>18</v>
      </c>
      <c r="BZ619" s="148">
        <v>18</v>
      </c>
      <c r="CA619" s="148">
        <v>18</v>
      </c>
      <c r="CB619" s="169">
        <f t="shared" si="230"/>
        <v>18</v>
      </c>
      <c r="CC619" s="148">
        <v>18</v>
      </c>
      <c r="CD619" s="148">
        <v>18</v>
      </c>
      <c r="CE619" s="148"/>
      <c r="CF619" s="148"/>
      <c r="CG619" s="148"/>
      <c r="CH619" s="169">
        <f t="shared" si="231"/>
        <v>18</v>
      </c>
    </row>
    <row r="620" spans="1:86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33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34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235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32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20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21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222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223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224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225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226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227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28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229"/>
        <v>20</v>
      </c>
      <c r="BY620" s="148">
        <v>20</v>
      </c>
      <c r="BZ620" s="148">
        <v>20</v>
      </c>
      <c r="CA620" s="148">
        <v>20</v>
      </c>
      <c r="CB620" s="169">
        <f t="shared" si="230"/>
        <v>20</v>
      </c>
      <c r="CC620" s="148">
        <v>20</v>
      </c>
      <c r="CD620" s="148">
        <v>20</v>
      </c>
      <c r="CE620" s="148"/>
      <c r="CF620" s="148"/>
      <c r="CG620" s="148"/>
      <c r="CH620" s="169">
        <f t="shared" si="231"/>
        <v>20</v>
      </c>
    </row>
    <row r="621" spans="1:86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33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34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235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32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20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21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222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223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224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225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226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227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28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229"/>
        <v>19</v>
      </c>
      <c r="BY621" s="148">
        <v>19</v>
      </c>
      <c r="BZ621" s="148">
        <v>19</v>
      </c>
      <c r="CA621" s="148">
        <v>19</v>
      </c>
      <c r="CB621" s="169">
        <f t="shared" si="230"/>
        <v>19</v>
      </c>
      <c r="CC621" s="148">
        <v>19</v>
      </c>
      <c r="CD621" s="148">
        <v>19</v>
      </c>
      <c r="CE621" s="148"/>
      <c r="CF621" s="148"/>
      <c r="CG621" s="148"/>
      <c r="CH621" s="169">
        <f t="shared" si="231"/>
        <v>19</v>
      </c>
    </row>
    <row r="622" spans="1:86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33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34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235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32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20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21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222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223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224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225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226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227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28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229"/>
        <v>5</v>
      </c>
      <c r="BY622" s="148">
        <v>5</v>
      </c>
      <c r="BZ622" s="148">
        <v>5</v>
      </c>
      <c r="CA622" s="148">
        <v>5</v>
      </c>
      <c r="CB622" s="169">
        <f t="shared" si="230"/>
        <v>5</v>
      </c>
      <c r="CC622" s="148">
        <v>5</v>
      </c>
      <c r="CD622" s="148">
        <v>5</v>
      </c>
      <c r="CE622" s="148"/>
      <c r="CF622" s="148"/>
      <c r="CG622" s="148"/>
      <c r="CH622" s="169">
        <f t="shared" si="231"/>
        <v>5</v>
      </c>
    </row>
    <row r="623" spans="1:86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33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34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235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32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20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21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222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223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224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225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226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227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28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229"/>
        <v>2.5</v>
      </c>
      <c r="BY623" s="148">
        <v>2.5</v>
      </c>
      <c r="BZ623" s="148">
        <v>2.5</v>
      </c>
      <c r="CA623" s="148">
        <v>2.5</v>
      </c>
      <c r="CB623" s="169">
        <f t="shared" si="230"/>
        <v>2.5</v>
      </c>
      <c r="CC623" s="148">
        <v>2.5</v>
      </c>
      <c r="CD623" s="148">
        <v>2.5</v>
      </c>
      <c r="CE623" s="148"/>
      <c r="CF623" s="148"/>
      <c r="CG623" s="148"/>
      <c r="CH623" s="169">
        <f t="shared" si="231"/>
        <v>2.5</v>
      </c>
    </row>
    <row r="624" spans="1:86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33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34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235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32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20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21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222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223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224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225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226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227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28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229"/>
        <v>40</v>
      </c>
      <c r="BY624" s="148">
        <v>40</v>
      </c>
      <c r="BZ624" s="148">
        <v>40</v>
      </c>
      <c r="CA624" s="148">
        <v>40</v>
      </c>
      <c r="CB624" s="169">
        <f t="shared" si="230"/>
        <v>40</v>
      </c>
      <c r="CC624" s="148">
        <v>40</v>
      </c>
      <c r="CD624" s="148">
        <v>40</v>
      </c>
      <c r="CE624" s="148"/>
      <c r="CF624" s="148"/>
      <c r="CG624" s="148"/>
      <c r="CH624" s="169">
        <f t="shared" si="231"/>
        <v>40</v>
      </c>
    </row>
    <row r="625" spans="1:86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33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34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235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32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20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21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222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223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224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225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226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227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28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229"/>
        <v>6.8500000000000005</v>
      </c>
      <c r="BY625" s="148">
        <v>7</v>
      </c>
      <c r="BZ625" s="148">
        <v>7</v>
      </c>
      <c r="CA625" s="148">
        <v>7</v>
      </c>
      <c r="CB625" s="169">
        <f t="shared" si="230"/>
        <v>7</v>
      </c>
      <c r="CC625" s="148">
        <v>7</v>
      </c>
      <c r="CD625" s="148">
        <v>6.9</v>
      </c>
      <c r="CE625" s="148"/>
      <c r="CF625" s="148"/>
      <c r="CG625" s="148"/>
      <c r="CH625" s="169">
        <f t="shared" si="231"/>
        <v>6.95</v>
      </c>
    </row>
    <row r="626" spans="1:86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33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34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235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32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20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21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222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223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224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225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226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227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28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229"/>
        <v>10.475</v>
      </c>
      <c r="BY626" s="148">
        <v>10.5</v>
      </c>
      <c r="BZ626" s="148">
        <v>10.4</v>
      </c>
      <c r="CA626" s="148">
        <v>10.5</v>
      </c>
      <c r="CB626" s="169">
        <f t="shared" si="230"/>
        <v>10.466666666666667</v>
      </c>
      <c r="CC626" s="148">
        <v>10.5</v>
      </c>
      <c r="CD626" s="148">
        <v>10</v>
      </c>
      <c r="CE626" s="148"/>
      <c r="CF626" s="148"/>
      <c r="CG626" s="148"/>
      <c r="CH626" s="169">
        <f t="shared" si="231"/>
        <v>10.25</v>
      </c>
    </row>
    <row r="627" spans="1:86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33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34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235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32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20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21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222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223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224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225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226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227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28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229"/>
        <v>10.975</v>
      </c>
      <c r="BY627" s="148">
        <v>11</v>
      </c>
      <c r="BZ627" s="148">
        <v>10.4</v>
      </c>
      <c r="CA627" s="148">
        <v>10.5</v>
      </c>
      <c r="CB627" s="169">
        <f t="shared" si="230"/>
        <v>10.633333333333333</v>
      </c>
      <c r="CC627" s="148">
        <v>10.5</v>
      </c>
      <c r="CD627" s="148">
        <v>10.5</v>
      </c>
      <c r="CE627" s="148"/>
      <c r="CF627" s="148"/>
      <c r="CG627" s="148"/>
      <c r="CH627" s="169">
        <f t="shared" si="231"/>
        <v>10.5</v>
      </c>
    </row>
    <row r="628" spans="1:86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169"/>
      <c r="CC628" s="271"/>
      <c r="CD628" s="271"/>
      <c r="CE628" s="271"/>
      <c r="CF628" s="271"/>
      <c r="CG628" s="271"/>
      <c r="CH628" s="169"/>
    </row>
    <row r="629" spans="1:86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33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34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235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32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169">
        <f>AVERAGE(BY629:CA629)</f>
        <v>10.85</v>
      </c>
      <c r="CC629" s="270">
        <v>10.85</v>
      </c>
      <c r="CD629" s="270">
        <v>10.82</v>
      </c>
      <c r="CE629" s="270"/>
      <c r="CF629" s="270"/>
      <c r="CG629" s="270"/>
      <c r="CH629" s="169">
        <f>AVERAGE(CC629:CG629)</f>
        <v>10.835000000000001</v>
      </c>
    </row>
    <row r="630" spans="1:86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33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34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235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32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69">
        <f>AVERAGE(BY630:CA630)</f>
        <v>10.949999999999998</v>
      </c>
      <c r="CC630" s="148">
        <v>10.95</v>
      </c>
      <c r="CD630" s="148">
        <v>10.92</v>
      </c>
      <c r="CE630" s="148"/>
      <c r="CF630" s="148"/>
      <c r="CG630" s="148"/>
      <c r="CH630" s="169">
        <f>AVERAGE(CC630:CG630)</f>
        <v>10.934999999999999</v>
      </c>
    </row>
    <row r="631" spans="1:86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86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86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86" ht="18" x14ac:dyDescent="0.25">
      <c r="A634" s="299" t="s">
        <v>45</v>
      </c>
      <c r="B634" s="299"/>
      <c r="C634" s="306"/>
      <c r="D634" s="306"/>
      <c r="E634" s="306"/>
      <c r="F634" s="306"/>
      <c r="G634" s="306"/>
      <c r="H634" s="306"/>
      <c r="I634" s="306"/>
      <c r="J634" s="306"/>
      <c r="K634" s="306"/>
      <c r="L634" s="306"/>
      <c r="M634" s="306"/>
      <c r="N634" s="306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299"/>
      <c r="AM634" s="299"/>
      <c r="AN634" s="299"/>
      <c r="AO634" s="299"/>
      <c r="AP634" s="299"/>
      <c r="AQ634" s="299"/>
      <c r="AR634" s="299"/>
      <c r="AS634" s="299"/>
      <c r="AT634" s="299"/>
      <c r="AU634" s="299"/>
      <c r="AV634" s="299"/>
      <c r="AW634" s="299"/>
      <c r="AX634" s="299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299"/>
    </row>
    <row r="635" spans="1:86" ht="18.75" customHeight="1" x14ac:dyDescent="0.3">
      <c r="A635" s="217"/>
      <c r="B635" s="197"/>
      <c r="C635" s="300" t="s">
        <v>36</v>
      </c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/>
      <c r="AY635" s="301"/>
      <c r="AZ635" s="301"/>
      <c r="BA635" s="301"/>
      <c r="BB635" s="301"/>
      <c r="BC635" s="301"/>
      <c r="BD635" s="301"/>
      <c r="BE635" s="301"/>
      <c r="BF635" s="301"/>
      <c r="BG635" s="301"/>
      <c r="BH635" s="301"/>
      <c r="BI635" s="301"/>
      <c r="BJ635" s="301"/>
      <c r="BK635" s="301"/>
      <c r="BL635" s="301"/>
      <c r="BM635" s="301"/>
      <c r="BN635" s="301"/>
      <c r="BO635" s="301"/>
      <c r="BP635" s="301"/>
      <c r="BQ635" s="301"/>
      <c r="BR635" s="301"/>
      <c r="BS635" s="301"/>
      <c r="BT635" s="301"/>
      <c r="BU635" s="301"/>
      <c r="BV635" s="302"/>
      <c r="BW635" s="300"/>
      <c r="BX635" s="301"/>
      <c r="BY635" s="301"/>
      <c r="BZ635" s="301"/>
      <c r="CA635" s="301"/>
      <c r="CB635" s="301"/>
      <c r="CC635" s="301"/>
      <c r="CD635" s="301"/>
      <c r="CE635" s="301"/>
      <c r="CF635" s="301"/>
      <c r="CG635" s="301"/>
      <c r="CH635" s="301"/>
    </row>
    <row r="636" spans="1:86" ht="18.75" customHeight="1" x14ac:dyDescent="0.3">
      <c r="A636" s="218"/>
      <c r="B636" s="198"/>
      <c r="C636" s="284" t="s">
        <v>139</v>
      </c>
      <c r="D636" s="285"/>
      <c r="E636" s="285"/>
      <c r="F636" s="286"/>
      <c r="G636" s="280" t="s">
        <v>123</v>
      </c>
      <c r="H636" s="287" t="s">
        <v>139</v>
      </c>
      <c r="I636" s="288"/>
      <c r="J636" s="288"/>
      <c r="K636" s="289"/>
      <c r="L636" s="280" t="s">
        <v>123</v>
      </c>
      <c r="M636" s="287" t="s">
        <v>139</v>
      </c>
      <c r="N636" s="288"/>
      <c r="O636" s="288"/>
      <c r="P636" s="289"/>
      <c r="Q636" s="280" t="s">
        <v>123</v>
      </c>
      <c r="R636" s="284" t="s">
        <v>139</v>
      </c>
      <c r="S636" s="285"/>
      <c r="T636" s="285"/>
      <c r="U636" s="285"/>
      <c r="V636" s="286"/>
      <c r="W636" s="280" t="s">
        <v>123</v>
      </c>
      <c r="X636" s="284" t="s">
        <v>139</v>
      </c>
      <c r="Y636" s="285"/>
      <c r="Z636" s="285"/>
      <c r="AA636" s="286"/>
      <c r="AB636" s="280" t="s">
        <v>123</v>
      </c>
      <c r="AC636" s="287" t="s">
        <v>139</v>
      </c>
      <c r="AD636" s="288"/>
      <c r="AE636" s="288"/>
      <c r="AF636" s="289"/>
      <c r="AG636" s="280" t="s">
        <v>123</v>
      </c>
      <c r="AH636" s="287" t="s">
        <v>139</v>
      </c>
      <c r="AI636" s="288"/>
      <c r="AJ636" s="288"/>
      <c r="AK636" s="288"/>
      <c r="AL636" s="289"/>
      <c r="AM636" s="280" t="s">
        <v>123</v>
      </c>
      <c r="AN636" s="287" t="s">
        <v>139</v>
      </c>
      <c r="AO636" s="288"/>
      <c r="AP636" s="288"/>
      <c r="AQ636" s="289"/>
      <c r="AR636" s="280" t="s">
        <v>123</v>
      </c>
      <c r="AS636" s="287" t="s">
        <v>139</v>
      </c>
      <c r="AT636" s="288"/>
      <c r="AU636" s="288"/>
      <c r="AV636" s="288"/>
      <c r="AW636" s="253"/>
      <c r="AX636" s="280" t="s">
        <v>123</v>
      </c>
      <c r="AY636" s="287" t="s">
        <v>139</v>
      </c>
      <c r="AZ636" s="288"/>
      <c r="BA636" s="288"/>
      <c r="BB636" s="289"/>
      <c r="BC636" s="280" t="s">
        <v>123</v>
      </c>
      <c r="BD636" s="278" t="s">
        <v>139</v>
      </c>
      <c r="BE636" s="279"/>
      <c r="BF636" s="279"/>
      <c r="BG636" s="279"/>
      <c r="BH636" s="280" t="s">
        <v>123</v>
      </c>
      <c r="BI636" s="278" t="s">
        <v>139</v>
      </c>
      <c r="BJ636" s="279"/>
      <c r="BK636" s="279"/>
      <c r="BL636" s="279"/>
      <c r="BM636" s="279"/>
      <c r="BN636" s="280" t="s">
        <v>123</v>
      </c>
      <c r="BO636" s="278" t="s">
        <v>316</v>
      </c>
      <c r="BP636" s="279"/>
      <c r="BQ636" s="279"/>
      <c r="BR636" s="279"/>
      <c r="BS636" s="280" t="s">
        <v>123</v>
      </c>
      <c r="BT636" s="278" t="s">
        <v>316</v>
      </c>
      <c r="BU636" s="279"/>
      <c r="BV636" s="279"/>
      <c r="BW636" s="279"/>
      <c r="BX636" s="280" t="s">
        <v>123</v>
      </c>
      <c r="BY636" s="278" t="s">
        <v>316</v>
      </c>
      <c r="BZ636" s="279"/>
      <c r="CA636" s="279"/>
      <c r="CB636" s="280" t="s">
        <v>123</v>
      </c>
      <c r="CC636" s="278" t="s">
        <v>316</v>
      </c>
      <c r="CD636" s="279"/>
      <c r="CE636" s="279"/>
      <c r="CF636" s="279"/>
      <c r="CG636" s="279"/>
      <c r="CH636" s="280" t="s">
        <v>123</v>
      </c>
    </row>
    <row r="637" spans="1:86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1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1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1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1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1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1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1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1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1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1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1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1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1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1"/>
      <c r="BY637" s="138" t="s">
        <v>326</v>
      </c>
      <c r="BZ637" s="138" t="s">
        <v>146</v>
      </c>
      <c r="CA637" s="138" t="s">
        <v>327</v>
      </c>
      <c r="CB637" s="281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1"/>
    </row>
    <row r="638" spans="1:86" ht="18" customHeight="1" x14ac:dyDescent="0.25">
      <c r="A638" s="282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236">AVERAGE(X638:AA638)</f>
        <v>4.8999999999999995</v>
      </c>
      <c r="AC638" s="144"/>
      <c r="AD638" s="135"/>
      <c r="AE638" s="135"/>
      <c r="AF638" s="135"/>
      <c r="AG638" s="238" t="e">
        <f t="shared" ref="AG638:AG668" si="237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238">AVERAGE(AH638:AL638)</f>
        <v>#DIV/0!</v>
      </c>
      <c r="AN638" s="144"/>
      <c r="AO638" s="135"/>
      <c r="AP638" s="135"/>
      <c r="AQ638" s="135"/>
      <c r="AR638" s="238" t="e">
        <f t="shared" ref="AR638:AR668" si="239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240">AVERAGE(AS638:AV638)</f>
        <v>#DIV/0!</v>
      </c>
      <c r="AY638" s="144"/>
      <c r="AZ638" s="135"/>
      <c r="BA638" s="135"/>
      <c r="BB638" s="135"/>
      <c r="BC638" s="238" t="e">
        <f t="shared" ref="BC638:BC668" si="241">AVERAGE(AY638:BB638)</f>
        <v>#DIV/0!</v>
      </c>
      <c r="BD638" s="144"/>
      <c r="BE638" s="135"/>
      <c r="BF638" s="135"/>
      <c r="BG638" s="135"/>
      <c r="BH638" s="238" t="e">
        <f t="shared" ref="BH638:BH668" si="242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243">AVERAGE(BI638:BM638)</f>
        <v>#DIV/0!</v>
      </c>
      <c r="BO638" s="144"/>
      <c r="BP638" s="135"/>
      <c r="BQ638" s="135"/>
      <c r="BR638" s="135"/>
      <c r="BS638" s="238" t="e">
        <f t="shared" ref="BS638:BS668" si="244">AVERAGE(BO638:BR638)</f>
        <v>#DIV/0!</v>
      </c>
      <c r="BT638" s="144"/>
      <c r="BU638" s="135"/>
      <c r="BV638" s="135"/>
      <c r="BW638" s="135"/>
      <c r="BX638" s="238" t="e">
        <f t="shared" ref="BX638:BX668" si="245">AVERAGE(BT638:BW638)</f>
        <v>#DIV/0!</v>
      </c>
      <c r="BY638" s="144"/>
      <c r="BZ638" s="144"/>
      <c r="CA638" s="135"/>
      <c r="CB638" s="238" t="e">
        <f t="shared" ref="CB638:CB668" si="246">AVERAGE(BY638:CA638)</f>
        <v>#DIV/0!</v>
      </c>
      <c r="CC638" s="144"/>
      <c r="CD638" s="144"/>
      <c r="CE638" s="144"/>
      <c r="CF638" s="144"/>
      <c r="CG638" s="135"/>
      <c r="CH638" s="238" t="e">
        <f t="shared" ref="CH638:CH668" si="247">AVERAGE(CC638:CG638)</f>
        <v>#DIV/0!</v>
      </c>
    </row>
    <row r="639" spans="1:86" ht="18" customHeight="1" x14ac:dyDescent="0.25">
      <c r="A639" s="283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248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236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237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238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239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240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241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242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243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244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245"/>
        <v>6</v>
      </c>
      <c r="BY639" s="148">
        <v>6.5</v>
      </c>
      <c r="BZ639" s="148">
        <v>5.7</v>
      </c>
      <c r="CA639" s="148">
        <v>6.4</v>
      </c>
      <c r="CB639" s="169">
        <f t="shared" si="246"/>
        <v>6.2</v>
      </c>
      <c r="CC639" s="148">
        <v>6.4</v>
      </c>
      <c r="CD639" s="148">
        <v>6.4</v>
      </c>
      <c r="CE639" s="148"/>
      <c r="CF639" s="148"/>
      <c r="CG639" s="148"/>
      <c r="CH639" s="169">
        <f t="shared" si="247"/>
        <v>6.4</v>
      </c>
    </row>
    <row r="640" spans="1:86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249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250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251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248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236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237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238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239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240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241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242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243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244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245"/>
        <v>6.0750000000000002</v>
      </c>
      <c r="BY640" s="148">
        <v>7</v>
      </c>
      <c r="BZ640" s="148">
        <v>5.5</v>
      </c>
      <c r="CA640" s="148">
        <v>6</v>
      </c>
      <c r="CB640" s="169">
        <f t="shared" si="246"/>
        <v>6.166666666666667</v>
      </c>
      <c r="CC640" s="148">
        <v>5</v>
      </c>
      <c r="CD640" s="148">
        <v>5</v>
      </c>
      <c r="CE640" s="148"/>
      <c r="CF640" s="148"/>
      <c r="CG640" s="148"/>
      <c r="CH640" s="169">
        <f t="shared" si="247"/>
        <v>5</v>
      </c>
    </row>
    <row r="641" spans="1:86" ht="18" customHeight="1" x14ac:dyDescent="0.25">
      <c r="A641" s="282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248"/>
        <v>2.75</v>
      </c>
      <c r="X641" s="135"/>
      <c r="Y641" s="135"/>
      <c r="Z641" s="135"/>
      <c r="AA641" s="135"/>
      <c r="AB641" s="238" t="e">
        <f t="shared" si="236"/>
        <v>#DIV/0!</v>
      </c>
      <c r="AC641" s="135"/>
      <c r="AD641" s="135"/>
      <c r="AE641" s="135"/>
      <c r="AF641" s="135"/>
      <c r="AG641" s="238" t="e">
        <f t="shared" si="237"/>
        <v>#DIV/0!</v>
      </c>
      <c r="AH641" s="135"/>
      <c r="AI641" s="135"/>
      <c r="AJ641" s="135"/>
      <c r="AK641" s="135"/>
      <c r="AL641" s="135"/>
      <c r="AM641" s="238" t="e">
        <f t="shared" si="238"/>
        <v>#DIV/0!</v>
      </c>
      <c r="AN641" s="135"/>
      <c r="AO641" s="135"/>
      <c r="AP641" s="135"/>
      <c r="AQ641" s="135"/>
      <c r="AR641" s="238" t="e">
        <f t="shared" si="239"/>
        <v>#DIV/0!</v>
      </c>
      <c r="AS641" s="135"/>
      <c r="AT641" s="135"/>
      <c r="AU641" s="135"/>
      <c r="AV641" s="135"/>
      <c r="AW641" s="135"/>
      <c r="AX641" s="238" t="e">
        <f t="shared" si="240"/>
        <v>#DIV/0!</v>
      </c>
      <c r="AY641" s="135"/>
      <c r="AZ641" s="135"/>
      <c r="BA641" s="135"/>
      <c r="BB641" s="135"/>
      <c r="BC641" s="238" t="e">
        <f t="shared" si="241"/>
        <v>#DIV/0!</v>
      </c>
      <c r="BD641" s="135"/>
      <c r="BE641" s="135"/>
      <c r="BF641" s="135"/>
      <c r="BG641" s="135"/>
      <c r="BH641" s="238" t="e">
        <f t="shared" si="242"/>
        <v>#DIV/0!</v>
      </c>
      <c r="BI641" s="135"/>
      <c r="BJ641" s="135"/>
      <c r="BK641" s="135"/>
      <c r="BL641" s="135"/>
      <c r="BM641" s="135"/>
      <c r="BN641" s="238" t="e">
        <f t="shared" si="243"/>
        <v>#DIV/0!</v>
      </c>
      <c r="BO641" s="135"/>
      <c r="BP641" s="135"/>
      <c r="BQ641" s="135"/>
      <c r="BR641" s="135"/>
      <c r="BS641" s="238" t="e">
        <f t="shared" si="244"/>
        <v>#DIV/0!</v>
      </c>
      <c r="BT641" s="135"/>
      <c r="BU641" s="135"/>
      <c r="BV641" s="135"/>
      <c r="BW641" s="135"/>
      <c r="BX641" s="238" t="e">
        <f t="shared" si="245"/>
        <v>#DIV/0!</v>
      </c>
      <c r="BY641" s="135"/>
      <c r="BZ641" s="135"/>
      <c r="CA641" s="135"/>
      <c r="CB641" s="238" t="e">
        <f t="shared" si="246"/>
        <v>#DIV/0!</v>
      </c>
      <c r="CC641" s="135"/>
      <c r="CD641" s="135"/>
      <c r="CE641" s="135"/>
      <c r="CF641" s="135"/>
      <c r="CG641" s="135"/>
      <c r="CH641" s="238" t="e">
        <f t="shared" si="247"/>
        <v>#DIV/0!</v>
      </c>
    </row>
    <row r="642" spans="1:86" ht="18" customHeight="1" x14ac:dyDescent="0.25">
      <c r="A642" s="283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249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250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251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248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236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237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238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239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240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241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242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243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244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245"/>
        <v>3.0750000000000002</v>
      </c>
      <c r="BY642" s="148">
        <v>3.3</v>
      </c>
      <c r="BZ642" s="148">
        <v>3.3</v>
      </c>
      <c r="CA642" s="148">
        <v>3.12</v>
      </c>
      <c r="CB642" s="169">
        <f t="shared" si="246"/>
        <v>3.2399999999999998</v>
      </c>
      <c r="CC642" s="148">
        <v>3.3</v>
      </c>
      <c r="CD642" s="148">
        <v>3</v>
      </c>
      <c r="CE642" s="148"/>
      <c r="CF642" s="148"/>
      <c r="CG642" s="148"/>
      <c r="CH642" s="169">
        <f t="shared" si="247"/>
        <v>3.15</v>
      </c>
    </row>
    <row r="643" spans="1:86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249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250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251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248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236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237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238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239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240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241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242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243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244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245"/>
        <v>3.3499999999999996</v>
      </c>
      <c r="BY643" s="148">
        <v>3.3</v>
      </c>
      <c r="BZ643" s="148">
        <v>4</v>
      </c>
      <c r="CA643" s="148">
        <v>5</v>
      </c>
      <c r="CB643" s="169">
        <f t="shared" si="246"/>
        <v>4.1000000000000005</v>
      </c>
      <c r="CC643" s="148">
        <v>4.5</v>
      </c>
      <c r="CD643" s="148">
        <v>4.5</v>
      </c>
      <c r="CE643" s="148"/>
      <c r="CF643" s="148"/>
      <c r="CG643" s="148"/>
      <c r="CH643" s="169">
        <f t="shared" si="247"/>
        <v>4.5</v>
      </c>
    </row>
    <row r="644" spans="1:86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249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250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251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248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236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237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238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239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240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241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242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243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244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245"/>
        <v>21.5</v>
      </c>
      <c r="BY644" s="148">
        <v>22</v>
      </c>
      <c r="BZ644" s="148">
        <v>20</v>
      </c>
      <c r="CA644" s="148">
        <v>18</v>
      </c>
      <c r="CB644" s="169">
        <f t="shared" si="246"/>
        <v>20</v>
      </c>
      <c r="CC644" s="148">
        <v>14</v>
      </c>
      <c r="CD644" s="148">
        <v>13</v>
      </c>
      <c r="CE644" s="148"/>
      <c r="CF644" s="148"/>
      <c r="CG644" s="148"/>
      <c r="CH644" s="169">
        <f t="shared" si="247"/>
        <v>13.5</v>
      </c>
    </row>
    <row r="645" spans="1:86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249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250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251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248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236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237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238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239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240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241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242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243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244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245"/>
        <v>19</v>
      </c>
      <c r="BY645" s="148">
        <v>20</v>
      </c>
      <c r="BZ645" s="148">
        <v>20</v>
      </c>
      <c r="CA645" s="148">
        <v>17</v>
      </c>
      <c r="CB645" s="169">
        <f t="shared" si="246"/>
        <v>19</v>
      </c>
      <c r="CC645" s="148">
        <v>15</v>
      </c>
      <c r="CD645" s="148">
        <v>13</v>
      </c>
      <c r="CE645" s="148"/>
      <c r="CF645" s="148"/>
      <c r="CG645" s="148"/>
      <c r="CH645" s="169">
        <f t="shared" si="247"/>
        <v>14</v>
      </c>
    </row>
    <row r="646" spans="1:86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249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250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251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248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236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237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238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239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240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241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242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243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244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245"/>
        <v>7</v>
      </c>
      <c r="BY646" s="148">
        <v>8</v>
      </c>
      <c r="BZ646" s="148">
        <v>8</v>
      </c>
      <c r="CA646" s="148">
        <v>7.75</v>
      </c>
      <c r="CB646" s="169">
        <f t="shared" si="246"/>
        <v>7.916666666666667</v>
      </c>
      <c r="CC646" s="148">
        <v>7.75</v>
      </c>
      <c r="CD646" s="148">
        <v>7.75</v>
      </c>
      <c r="CE646" s="148"/>
      <c r="CF646" s="148"/>
      <c r="CG646" s="148"/>
      <c r="CH646" s="169">
        <f t="shared" si="247"/>
        <v>7.75</v>
      </c>
    </row>
    <row r="647" spans="1:86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249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250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251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248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236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237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238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239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240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241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242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243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244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245"/>
        <v>12</v>
      </c>
      <c r="BY647" s="148">
        <v>12</v>
      </c>
      <c r="BZ647" s="148">
        <v>13</v>
      </c>
      <c r="CA647" s="148">
        <v>13.25</v>
      </c>
      <c r="CB647" s="169">
        <f t="shared" si="246"/>
        <v>12.75</v>
      </c>
      <c r="CC647" s="148">
        <v>13.25</v>
      </c>
      <c r="CD647" s="148">
        <v>13.25</v>
      </c>
      <c r="CE647" s="148"/>
      <c r="CF647" s="148"/>
      <c r="CG647" s="148"/>
      <c r="CH647" s="169">
        <f t="shared" si="247"/>
        <v>13.25</v>
      </c>
    </row>
    <row r="648" spans="1:86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249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250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251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248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236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237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238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239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240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241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242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243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244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245"/>
        <v>16</v>
      </c>
      <c r="BY648" s="148">
        <v>16</v>
      </c>
      <c r="BZ648" s="148">
        <v>16</v>
      </c>
      <c r="CA648" s="148">
        <v>18</v>
      </c>
      <c r="CB648" s="169">
        <f t="shared" si="246"/>
        <v>16.666666666666668</v>
      </c>
      <c r="CC648" s="148">
        <v>16</v>
      </c>
      <c r="CD648" s="148">
        <v>16</v>
      </c>
      <c r="CE648" s="148"/>
      <c r="CF648" s="148"/>
      <c r="CG648" s="148"/>
      <c r="CH648" s="169">
        <f t="shared" si="247"/>
        <v>16</v>
      </c>
    </row>
    <row r="649" spans="1:86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249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250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251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248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236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237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238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239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240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241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242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243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244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245"/>
        <v>17</v>
      </c>
      <c r="BY649" s="148">
        <v>17</v>
      </c>
      <c r="BZ649" s="148">
        <v>17</v>
      </c>
      <c r="CA649" s="148">
        <v>17</v>
      </c>
      <c r="CB649" s="169">
        <f t="shared" si="246"/>
        <v>17</v>
      </c>
      <c r="CC649" s="148">
        <v>17</v>
      </c>
      <c r="CD649" s="148">
        <v>17</v>
      </c>
      <c r="CE649" s="148"/>
      <c r="CF649" s="148"/>
      <c r="CG649" s="148"/>
      <c r="CH649" s="169">
        <f t="shared" si="247"/>
        <v>17</v>
      </c>
    </row>
    <row r="650" spans="1:86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249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250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251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248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236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237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238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239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240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241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242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243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244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245"/>
        <v>80</v>
      </c>
      <c r="BY650" s="148">
        <v>90</v>
      </c>
      <c r="BZ650" s="148">
        <v>90</v>
      </c>
      <c r="CA650" s="148">
        <v>87.5</v>
      </c>
      <c r="CB650" s="169">
        <f t="shared" si="246"/>
        <v>89.166666666666671</v>
      </c>
      <c r="CC650" s="148">
        <v>87.5</v>
      </c>
      <c r="CD650" s="148">
        <v>87.5</v>
      </c>
      <c r="CE650" s="148"/>
      <c r="CF650" s="148"/>
      <c r="CG650" s="148"/>
      <c r="CH650" s="169">
        <f t="shared" si="247"/>
        <v>87.5</v>
      </c>
    </row>
    <row r="651" spans="1:86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249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250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251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248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236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237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238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239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240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241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242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243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244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245"/>
        <v>90</v>
      </c>
      <c r="BY651" s="148">
        <v>95</v>
      </c>
      <c r="BZ651" s="148">
        <v>95</v>
      </c>
      <c r="CA651" s="148">
        <v>93.75</v>
      </c>
      <c r="CB651" s="169">
        <f t="shared" si="246"/>
        <v>94.583333333333329</v>
      </c>
      <c r="CC651" s="148">
        <v>93.75</v>
      </c>
      <c r="CD651" s="148">
        <v>93.75</v>
      </c>
      <c r="CE651" s="148"/>
      <c r="CF651" s="148"/>
      <c r="CG651" s="148"/>
      <c r="CH651" s="169">
        <f t="shared" si="247"/>
        <v>93.75</v>
      </c>
    </row>
    <row r="652" spans="1:86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249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250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251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248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236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237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238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239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240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241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242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243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244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245"/>
        <v>6.6</v>
      </c>
      <c r="BY652" s="148">
        <v>6.6</v>
      </c>
      <c r="BZ652" s="148">
        <v>6.6</v>
      </c>
      <c r="CA652" s="148">
        <v>6.6</v>
      </c>
      <c r="CB652" s="169">
        <f t="shared" si="246"/>
        <v>6.5999999999999988</v>
      </c>
      <c r="CC652" s="148">
        <v>6.6</v>
      </c>
      <c r="CD652" s="148">
        <v>6.6</v>
      </c>
      <c r="CE652" s="148"/>
      <c r="CF652" s="148"/>
      <c r="CG652" s="148"/>
      <c r="CH652" s="169">
        <f t="shared" si="247"/>
        <v>6.6</v>
      </c>
    </row>
    <row r="653" spans="1:86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249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250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251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248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236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237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238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239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240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241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242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243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244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245"/>
        <v>11.16</v>
      </c>
      <c r="BY653" s="148">
        <v>11.66</v>
      </c>
      <c r="BZ653" s="148">
        <v>11.66</v>
      </c>
      <c r="CA653" s="148">
        <v>11.66</v>
      </c>
      <c r="CB653" s="169">
        <f t="shared" si="246"/>
        <v>11.660000000000002</v>
      </c>
      <c r="CC653" s="148">
        <v>11.66</v>
      </c>
      <c r="CD653" s="148">
        <v>11.6</v>
      </c>
      <c r="CE653" s="148"/>
      <c r="CF653" s="148"/>
      <c r="CG653" s="148"/>
      <c r="CH653" s="169">
        <f t="shared" si="247"/>
        <v>11.629999999999999</v>
      </c>
    </row>
    <row r="654" spans="1:86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249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250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251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248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236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237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238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239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240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241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242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243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244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245"/>
        <v>11.5</v>
      </c>
      <c r="BY654" s="148">
        <v>11.5</v>
      </c>
      <c r="BZ654" s="148">
        <v>11.5</v>
      </c>
      <c r="CA654" s="148">
        <v>11.5</v>
      </c>
      <c r="CB654" s="169">
        <f t="shared" si="246"/>
        <v>11.5</v>
      </c>
      <c r="CC654" s="148">
        <v>11.5</v>
      </c>
      <c r="CD654" s="148">
        <v>11.5</v>
      </c>
      <c r="CE654" s="148"/>
      <c r="CF654" s="148"/>
      <c r="CG654" s="148"/>
      <c r="CH654" s="169">
        <f t="shared" si="247"/>
        <v>11.5</v>
      </c>
    </row>
    <row r="655" spans="1:86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249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250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251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248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236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237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238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239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240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241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242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243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244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245"/>
        <v>40</v>
      </c>
      <c r="BY655" s="148">
        <v>40</v>
      </c>
      <c r="BZ655" s="148">
        <v>40</v>
      </c>
      <c r="CA655" s="148">
        <v>40</v>
      </c>
      <c r="CB655" s="169">
        <f t="shared" si="246"/>
        <v>40</v>
      </c>
      <c r="CC655" s="148">
        <v>40</v>
      </c>
      <c r="CD655" s="148">
        <v>40</v>
      </c>
      <c r="CE655" s="148"/>
      <c r="CF655" s="148"/>
      <c r="CG655" s="148"/>
      <c r="CH655" s="169">
        <f t="shared" si="247"/>
        <v>40</v>
      </c>
    </row>
    <row r="656" spans="1:86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249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250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251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248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236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237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238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239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240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241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242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243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244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245"/>
        <v>45</v>
      </c>
      <c r="BY656" s="148">
        <v>45</v>
      </c>
      <c r="BZ656" s="148">
        <v>45</v>
      </c>
      <c r="CA656" s="148">
        <v>45</v>
      </c>
      <c r="CB656" s="169">
        <f t="shared" si="246"/>
        <v>45</v>
      </c>
      <c r="CC656" s="148">
        <v>45</v>
      </c>
      <c r="CD656" s="148">
        <v>45</v>
      </c>
      <c r="CE656" s="148"/>
      <c r="CF656" s="148"/>
      <c r="CG656" s="148"/>
      <c r="CH656" s="169">
        <f t="shared" si="247"/>
        <v>45</v>
      </c>
    </row>
    <row r="657" spans="1:86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249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250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251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248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236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237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238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239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240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241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242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243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244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245"/>
        <v>5.0999999999999996</v>
      </c>
      <c r="BY657" s="148">
        <v>5</v>
      </c>
      <c r="BZ657" s="148">
        <v>5</v>
      </c>
      <c r="CA657" s="148">
        <v>4.95</v>
      </c>
      <c r="CB657" s="169">
        <f t="shared" si="246"/>
        <v>4.9833333333333334</v>
      </c>
      <c r="CC657" s="148">
        <v>4.95</v>
      </c>
      <c r="CD657" s="148">
        <v>4.95</v>
      </c>
      <c r="CE657" s="148"/>
      <c r="CF657" s="148"/>
      <c r="CG657" s="148"/>
      <c r="CH657" s="169">
        <f t="shared" si="247"/>
        <v>4.95</v>
      </c>
    </row>
    <row r="658" spans="1:86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249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250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251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248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236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237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238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239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240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241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242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243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244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245"/>
        <v>4.2</v>
      </c>
      <c r="BY658" s="148">
        <v>4</v>
      </c>
      <c r="BZ658" s="148">
        <v>4</v>
      </c>
      <c r="CA658" s="148">
        <v>4</v>
      </c>
      <c r="CB658" s="169">
        <f t="shared" si="246"/>
        <v>4</v>
      </c>
      <c r="CC658" s="148">
        <v>4</v>
      </c>
      <c r="CD658" s="148">
        <v>4</v>
      </c>
      <c r="CE658" s="148"/>
      <c r="CF658" s="148"/>
      <c r="CG658" s="148"/>
      <c r="CH658" s="169">
        <f t="shared" si="247"/>
        <v>4</v>
      </c>
    </row>
    <row r="659" spans="1:86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249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250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251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248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236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237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238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239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240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241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242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243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244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245"/>
        <v>3</v>
      </c>
      <c r="BY659" s="148">
        <v>3</v>
      </c>
      <c r="BZ659" s="148">
        <v>3</v>
      </c>
      <c r="CA659" s="148">
        <v>2.82</v>
      </c>
      <c r="CB659" s="169">
        <f t="shared" si="246"/>
        <v>2.94</v>
      </c>
      <c r="CC659" s="148">
        <v>2.82</v>
      </c>
      <c r="CD659" s="148">
        <v>2.82</v>
      </c>
      <c r="CE659" s="148"/>
      <c r="CF659" s="148"/>
      <c r="CG659" s="148"/>
      <c r="CH659" s="169">
        <f t="shared" si="247"/>
        <v>2.82</v>
      </c>
    </row>
    <row r="660" spans="1:86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249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250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251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248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236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237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238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239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240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241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242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243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244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245"/>
        <v>22</v>
      </c>
      <c r="BY660" s="148">
        <v>22</v>
      </c>
      <c r="BZ660" s="148">
        <v>22</v>
      </c>
      <c r="CA660" s="148">
        <v>22</v>
      </c>
      <c r="CB660" s="169">
        <f t="shared" si="246"/>
        <v>22</v>
      </c>
      <c r="CC660" s="148">
        <v>22</v>
      </c>
      <c r="CD660" s="148">
        <v>22</v>
      </c>
      <c r="CE660" s="148"/>
      <c r="CF660" s="148"/>
      <c r="CG660" s="148"/>
      <c r="CH660" s="169">
        <f t="shared" si="247"/>
        <v>22</v>
      </c>
    </row>
    <row r="661" spans="1:86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249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250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251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248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236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237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238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239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240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241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242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243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244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245"/>
        <v>20</v>
      </c>
      <c r="BY661" s="148">
        <v>20</v>
      </c>
      <c r="BZ661" s="148">
        <v>20</v>
      </c>
      <c r="CA661" s="148">
        <v>20</v>
      </c>
      <c r="CB661" s="169">
        <f t="shared" si="246"/>
        <v>20</v>
      </c>
      <c r="CC661" s="148">
        <v>20</v>
      </c>
      <c r="CD661" s="148">
        <v>20</v>
      </c>
      <c r="CE661" s="148"/>
      <c r="CF661" s="148"/>
      <c r="CG661" s="148"/>
      <c r="CH661" s="169">
        <f t="shared" si="247"/>
        <v>20</v>
      </c>
    </row>
    <row r="662" spans="1:86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249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250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251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248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236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237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238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239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240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241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242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243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244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245"/>
        <v>15.75</v>
      </c>
      <c r="BY662" s="148">
        <v>16</v>
      </c>
      <c r="BZ662" s="148">
        <v>16</v>
      </c>
      <c r="CA662" s="148">
        <v>16</v>
      </c>
      <c r="CB662" s="169">
        <f t="shared" si="246"/>
        <v>16</v>
      </c>
      <c r="CC662" s="148">
        <v>16</v>
      </c>
      <c r="CD662" s="148">
        <v>16</v>
      </c>
      <c r="CE662" s="148"/>
      <c r="CF662" s="148"/>
      <c r="CG662" s="148"/>
      <c r="CH662" s="169">
        <f t="shared" si="247"/>
        <v>16</v>
      </c>
    </row>
    <row r="663" spans="1:86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249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250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251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248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236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237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238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239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240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241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242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243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244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245"/>
        <v>3.7</v>
      </c>
      <c r="BY663" s="148">
        <v>3.7</v>
      </c>
      <c r="BZ663" s="148">
        <v>3.7</v>
      </c>
      <c r="CA663" s="148">
        <v>3.7</v>
      </c>
      <c r="CB663" s="169">
        <f t="shared" si="246"/>
        <v>3.7000000000000006</v>
      </c>
      <c r="CC663" s="148">
        <v>3.7</v>
      </c>
      <c r="CD663" s="148">
        <v>3.7</v>
      </c>
      <c r="CE663" s="148"/>
      <c r="CF663" s="148"/>
      <c r="CG663" s="148"/>
      <c r="CH663" s="169">
        <f t="shared" si="247"/>
        <v>3.7</v>
      </c>
    </row>
    <row r="664" spans="1:86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249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250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251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248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236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237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238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239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240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241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242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243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244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245"/>
        <v>3</v>
      </c>
      <c r="BY664" s="148">
        <v>3</v>
      </c>
      <c r="BZ664" s="148">
        <v>3</v>
      </c>
      <c r="CA664" s="148">
        <v>3</v>
      </c>
      <c r="CB664" s="169">
        <f t="shared" si="246"/>
        <v>3</v>
      </c>
      <c r="CC664" s="148">
        <v>3</v>
      </c>
      <c r="CD664" s="148">
        <v>3</v>
      </c>
      <c r="CE664" s="148"/>
      <c r="CF664" s="148"/>
      <c r="CG664" s="148"/>
      <c r="CH664" s="169">
        <f t="shared" si="247"/>
        <v>3</v>
      </c>
    </row>
    <row r="665" spans="1:86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249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250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251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248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236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237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238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239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240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241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242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243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244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245"/>
        <v>40</v>
      </c>
      <c r="BY665" s="148">
        <v>40</v>
      </c>
      <c r="BZ665" s="148">
        <v>40</v>
      </c>
      <c r="CA665" s="148">
        <v>40</v>
      </c>
      <c r="CB665" s="169">
        <f t="shared" si="246"/>
        <v>40</v>
      </c>
      <c r="CC665" s="148">
        <v>40</v>
      </c>
      <c r="CD665" s="148">
        <v>40</v>
      </c>
      <c r="CE665" s="148"/>
      <c r="CF665" s="148"/>
      <c r="CG665" s="148"/>
      <c r="CH665" s="169">
        <f t="shared" si="247"/>
        <v>40</v>
      </c>
    </row>
    <row r="666" spans="1:86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249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250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251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248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236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237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238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239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240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241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242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243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244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245"/>
        <v>6.9</v>
      </c>
      <c r="BY666" s="148">
        <v>6.9</v>
      </c>
      <c r="BZ666" s="148">
        <v>6.9</v>
      </c>
      <c r="CA666" s="148">
        <v>6.9</v>
      </c>
      <c r="CB666" s="169">
        <f t="shared" si="246"/>
        <v>6.9000000000000012</v>
      </c>
      <c r="CC666" s="148">
        <v>6.9</v>
      </c>
      <c r="CD666" s="148">
        <v>6.8</v>
      </c>
      <c r="CE666" s="148"/>
      <c r="CF666" s="148"/>
      <c r="CG666" s="148"/>
      <c r="CH666" s="169">
        <f t="shared" si="247"/>
        <v>6.85</v>
      </c>
    </row>
    <row r="667" spans="1:86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249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250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251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248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236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237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238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239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240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241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242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243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244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245"/>
        <v>10.5</v>
      </c>
      <c r="BY667" s="148">
        <v>10.5</v>
      </c>
      <c r="BZ667" s="148">
        <v>10.5</v>
      </c>
      <c r="CA667" s="148">
        <v>10.5</v>
      </c>
      <c r="CB667" s="169">
        <f t="shared" si="246"/>
        <v>10.5</v>
      </c>
      <c r="CC667" s="148">
        <v>10.5</v>
      </c>
      <c r="CD667" s="148">
        <v>10.5</v>
      </c>
      <c r="CE667" s="148"/>
      <c r="CF667" s="148"/>
      <c r="CG667" s="148"/>
      <c r="CH667" s="169">
        <f t="shared" si="247"/>
        <v>10.5</v>
      </c>
    </row>
    <row r="668" spans="1:86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249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250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251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248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236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237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238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239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240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241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242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243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244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245"/>
        <v>10.3</v>
      </c>
      <c r="BY668" s="148">
        <v>10.4</v>
      </c>
      <c r="BZ668" s="148">
        <v>10.3</v>
      </c>
      <c r="CA668" s="148">
        <v>10.3</v>
      </c>
      <c r="CB668" s="169">
        <f t="shared" si="246"/>
        <v>10.333333333333334</v>
      </c>
      <c r="CC668" s="148">
        <v>10.3</v>
      </c>
      <c r="CD668" s="148">
        <v>10.3</v>
      </c>
      <c r="CE668" s="148"/>
      <c r="CF668" s="148"/>
      <c r="CG668" s="148"/>
      <c r="CH668" s="169">
        <f t="shared" si="247"/>
        <v>10.3</v>
      </c>
    </row>
    <row r="669" spans="1:86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69"/>
      <c r="CC669" s="148"/>
      <c r="CD669" s="148"/>
      <c r="CE669" s="148"/>
      <c r="CF669" s="148"/>
      <c r="CG669" s="148"/>
      <c r="CH669" s="169"/>
    </row>
    <row r="670" spans="1:86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249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250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251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248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169">
        <f>AVERAGE(BY670:CA670)</f>
        <v>10.85</v>
      </c>
      <c r="CC670" s="270">
        <v>10.85</v>
      </c>
      <c r="CD670" s="270">
        <v>10.82</v>
      </c>
      <c r="CE670" s="270"/>
      <c r="CF670" s="270"/>
      <c r="CG670" s="270"/>
      <c r="CH670" s="169">
        <f>AVERAGE(CC670:CG670)</f>
        <v>10.835000000000001</v>
      </c>
    </row>
    <row r="671" spans="1:86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249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250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251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248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69">
        <f>AVERAGE(BY671:CA671)</f>
        <v>10.949999999999998</v>
      </c>
      <c r="CC671" s="148">
        <v>10.95</v>
      </c>
      <c r="CD671" s="148">
        <v>10.92</v>
      </c>
      <c r="CE671" s="148"/>
      <c r="CF671" s="148"/>
      <c r="CG671" s="148"/>
      <c r="CH671" s="169">
        <f>AVERAGE(CC671:CG671)</f>
        <v>10.934999999999999</v>
      </c>
    </row>
    <row r="672" spans="1:86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86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86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86" ht="18.75" customHeight="1" x14ac:dyDescent="0.3"/>
    <row r="676" spans="1:86" ht="18" x14ac:dyDescent="0.25">
      <c r="A676" s="299" t="s">
        <v>45</v>
      </c>
      <c r="B676" s="299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299"/>
      <c r="AM676" s="299"/>
      <c r="AN676" s="299"/>
      <c r="AO676" s="299"/>
      <c r="AP676" s="299"/>
      <c r="AQ676" s="299"/>
      <c r="AR676" s="299"/>
      <c r="AS676" s="299"/>
      <c r="AT676" s="299"/>
      <c r="AU676" s="299"/>
      <c r="AV676" s="299"/>
      <c r="AW676" s="299"/>
      <c r="AX676" s="299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299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299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299"/>
    </row>
    <row r="677" spans="1:86" ht="18.75" customHeight="1" x14ac:dyDescent="0.3">
      <c r="A677" s="217"/>
      <c r="B677" s="197"/>
      <c r="C677" s="300" t="s">
        <v>37</v>
      </c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1"/>
      <c r="AU677" s="301"/>
      <c r="AV677" s="301"/>
      <c r="AW677" s="301"/>
      <c r="AX677" s="301"/>
      <c r="AY677" s="301"/>
      <c r="AZ677" s="301"/>
      <c r="BA677" s="301"/>
      <c r="BB677" s="301"/>
      <c r="BC677" s="301"/>
      <c r="BD677" s="301"/>
      <c r="BE677" s="301"/>
      <c r="BF677" s="301"/>
      <c r="BG677" s="301"/>
      <c r="BH677" s="301"/>
      <c r="BI677" s="301"/>
      <c r="BJ677" s="301"/>
      <c r="BK677" s="301"/>
      <c r="BL677" s="301"/>
      <c r="BM677" s="301"/>
      <c r="BN677" s="301"/>
      <c r="BO677" s="301"/>
      <c r="BP677" s="301"/>
      <c r="BQ677" s="301"/>
      <c r="BR677" s="301"/>
      <c r="BS677" s="301"/>
      <c r="BT677" s="301"/>
      <c r="BU677" s="301"/>
      <c r="BV677" s="302"/>
      <c r="BW677" s="300"/>
      <c r="BX677" s="301"/>
      <c r="BY677" s="301"/>
      <c r="BZ677" s="301"/>
      <c r="CA677" s="301"/>
      <c r="CB677" s="301"/>
      <c r="CC677" s="301"/>
      <c r="CD677" s="301"/>
      <c r="CE677" s="301"/>
      <c r="CF677" s="301"/>
      <c r="CG677" s="301"/>
      <c r="CH677" s="301"/>
    </row>
    <row r="678" spans="1:86" ht="18.75" customHeight="1" x14ac:dyDescent="0.3">
      <c r="A678" s="218"/>
      <c r="B678" s="198"/>
      <c r="C678" s="284" t="s">
        <v>139</v>
      </c>
      <c r="D678" s="285"/>
      <c r="E678" s="285"/>
      <c r="F678" s="286"/>
      <c r="G678" s="280" t="s">
        <v>123</v>
      </c>
      <c r="H678" s="287" t="s">
        <v>139</v>
      </c>
      <c r="I678" s="288"/>
      <c r="J678" s="288"/>
      <c r="K678" s="289"/>
      <c r="L678" s="280" t="s">
        <v>123</v>
      </c>
      <c r="M678" s="287" t="s">
        <v>139</v>
      </c>
      <c r="N678" s="288"/>
      <c r="O678" s="288"/>
      <c r="P678" s="289"/>
      <c r="Q678" s="280" t="s">
        <v>123</v>
      </c>
      <c r="R678" s="284" t="s">
        <v>139</v>
      </c>
      <c r="S678" s="285"/>
      <c r="T678" s="285"/>
      <c r="U678" s="285"/>
      <c r="V678" s="286"/>
      <c r="W678" s="280" t="s">
        <v>123</v>
      </c>
      <c r="X678" s="284" t="s">
        <v>139</v>
      </c>
      <c r="Y678" s="285"/>
      <c r="Z678" s="285"/>
      <c r="AA678" s="286"/>
      <c r="AB678" s="280" t="s">
        <v>123</v>
      </c>
      <c r="AC678" s="287" t="s">
        <v>139</v>
      </c>
      <c r="AD678" s="288"/>
      <c r="AE678" s="288"/>
      <c r="AF678" s="289"/>
      <c r="AG678" s="280" t="s">
        <v>123</v>
      </c>
      <c r="AH678" s="287" t="s">
        <v>139</v>
      </c>
      <c r="AI678" s="288"/>
      <c r="AJ678" s="288"/>
      <c r="AK678" s="288"/>
      <c r="AL678" s="289"/>
      <c r="AM678" s="280" t="s">
        <v>123</v>
      </c>
      <c r="AN678" s="287" t="s">
        <v>139</v>
      </c>
      <c r="AO678" s="288"/>
      <c r="AP678" s="288"/>
      <c r="AQ678" s="289"/>
      <c r="AR678" s="280" t="s">
        <v>123</v>
      </c>
      <c r="AS678" s="287" t="s">
        <v>139</v>
      </c>
      <c r="AT678" s="288"/>
      <c r="AU678" s="288"/>
      <c r="AV678" s="288"/>
      <c r="AW678" s="253"/>
      <c r="AX678" s="280" t="s">
        <v>123</v>
      </c>
      <c r="AY678" s="287" t="s">
        <v>139</v>
      </c>
      <c r="AZ678" s="288"/>
      <c r="BA678" s="288"/>
      <c r="BB678" s="289"/>
      <c r="BC678" s="280" t="s">
        <v>123</v>
      </c>
      <c r="BD678" s="278" t="s">
        <v>139</v>
      </c>
      <c r="BE678" s="279"/>
      <c r="BF678" s="279"/>
      <c r="BG678" s="279"/>
      <c r="BH678" s="280" t="s">
        <v>123</v>
      </c>
      <c r="BI678" s="278" t="s">
        <v>139</v>
      </c>
      <c r="BJ678" s="279"/>
      <c r="BK678" s="279"/>
      <c r="BL678" s="279"/>
      <c r="BM678" s="279"/>
      <c r="BN678" s="280" t="s">
        <v>123</v>
      </c>
      <c r="BO678" s="278" t="s">
        <v>316</v>
      </c>
      <c r="BP678" s="279"/>
      <c r="BQ678" s="279"/>
      <c r="BR678" s="279"/>
      <c r="BS678" s="280" t="s">
        <v>123</v>
      </c>
      <c r="BT678" s="278" t="s">
        <v>316</v>
      </c>
      <c r="BU678" s="279"/>
      <c r="BV678" s="279"/>
      <c r="BW678" s="279"/>
      <c r="BX678" s="280" t="s">
        <v>123</v>
      </c>
      <c r="BY678" s="278" t="s">
        <v>316</v>
      </c>
      <c r="BZ678" s="279"/>
      <c r="CA678" s="279"/>
      <c r="CB678" s="280" t="s">
        <v>123</v>
      </c>
      <c r="CC678" s="278" t="s">
        <v>316</v>
      </c>
      <c r="CD678" s="279"/>
      <c r="CE678" s="279"/>
      <c r="CF678" s="279"/>
      <c r="CG678" s="279"/>
      <c r="CH678" s="280" t="s">
        <v>123</v>
      </c>
    </row>
    <row r="679" spans="1:86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1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1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1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1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1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1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1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1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1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1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1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1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1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1"/>
      <c r="BY679" s="138" t="s">
        <v>326</v>
      </c>
      <c r="BZ679" s="138" t="s">
        <v>146</v>
      </c>
      <c r="CA679" s="138" t="s">
        <v>327</v>
      </c>
      <c r="CB679" s="281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1"/>
    </row>
    <row r="680" spans="1:86" ht="18" customHeight="1" x14ac:dyDescent="0.25">
      <c r="A680" s="282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252">AVERAGE(X680:AA680)</f>
        <v>5</v>
      </c>
      <c r="AC680" s="144"/>
      <c r="AD680" s="135"/>
      <c r="AE680" s="135"/>
      <c r="AF680" s="135"/>
      <c r="AG680" s="238" t="e">
        <f t="shared" ref="AG680:AG710" si="253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254">AVERAGE(AH680:AL680)</f>
        <v>#DIV/0!</v>
      </c>
      <c r="AN680" s="144"/>
      <c r="AO680" s="135"/>
      <c r="AP680" s="135"/>
      <c r="AQ680" s="135"/>
      <c r="AR680" s="238" t="e">
        <f t="shared" ref="AR680:AR710" si="255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256">AVERAGE(AS680:AV680)</f>
        <v>#DIV/0!</v>
      </c>
      <c r="AY680" s="144"/>
      <c r="AZ680" s="135"/>
      <c r="BA680" s="135"/>
      <c r="BB680" s="135"/>
      <c r="BC680" s="238" t="e">
        <f t="shared" ref="BC680:BC710" si="257">AVERAGE(AY680:BB680)</f>
        <v>#DIV/0!</v>
      </c>
      <c r="BD680" s="144"/>
      <c r="BE680" s="135"/>
      <c r="BF680" s="135"/>
      <c r="BG680" s="135"/>
      <c r="BH680" s="238" t="e">
        <f t="shared" ref="BH680:BH710" si="258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259">AVERAGE(BI680:BM680)</f>
        <v>#DIV/0!</v>
      </c>
      <c r="BO680" s="144"/>
      <c r="BP680" s="135"/>
      <c r="BQ680" s="135"/>
      <c r="BR680" s="135"/>
      <c r="BS680" s="238" t="e">
        <f t="shared" ref="BS680:BS710" si="260">AVERAGE(BO680:BR680)</f>
        <v>#DIV/0!</v>
      </c>
      <c r="BT680" s="144"/>
      <c r="BU680" s="135"/>
      <c r="BV680" s="135"/>
      <c r="BW680" s="135"/>
      <c r="BX680" s="238" t="e">
        <f t="shared" ref="BX680:BX710" si="261">AVERAGE(BT680:BW680)</f>
        <v>#DIV/0!</v>
      </c>
      <c r="BY680" s="144"/>
      <c r="BZ680" s="144"/>
      <c r="CA680" s="135"/>
      <c r="CB680" s="238" t="e">
        <f t="shared" ref="CB680:CB710" si="262">AVERAGE(BY680:CA680)</f>
        <v>#DIV/0!</v>
      </c>
      <c r="CC680" s="144"/>
      <c r="CD680" s="144"/>
      <c r="CE680" s="144"/>
      <c r="CF680" s="144"/>
      <c r="CG680" s="135"/>
      <c r="CH680" s="238" t="e">
        <f t="shared" ref="CH680:CH710" si="263">AVERAGE(CC680:CG680)</f>
        <v>#DIV/0!</v>
      </c>
    </row>
    <row r="681" spans="1:86" ht="18" customHeight="1" x14ac:dyDescent="0.25">
      <c r="A681" s="283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264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252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253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254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255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256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257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258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259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260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261"/>
        <v>5.7</v>
      </c>
      <c r="BY681" s="148">
        <v>6</v>
      </c>
      <c r="BZ681" s="148">
        <v>6</v>
      </c>
      <c r="CA681" s="148">
        <v>6</v>
      </c>
      <c r="CB681" s="169">
        <f t="shared" si="262"/>
        <v>6</v>
      </c>
      <c r="CC681" s="148">
        <v>5.85</v>
      </c>
      <c r="CD681" s="148">
        <v>5.85</v>
      </c>
      <c r="CE681" s="148"/>
      <c r="CF681" s="148"/>
      <c r="CG681" s="148"/>
      <c r="CH681" s="169">
        <f t="shared" si="263"/>
        <v>5.85</v>
      </c>
    </row>
    <row r="682" spans="1:86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265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266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267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264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252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253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254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255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256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257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258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259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260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261"/>
        <v>6</v>
      </c>
      <c r="BY682" s="148">
        <v>6</v>
      </c>
      <c r="BZ682" s="148">
        <v>6.5</v>
      </c>
      <c r="CA682" s="148">
        <v>6.75</v>
      </c>
      <c r="CB682" s="169">
        <f t="shared" si="262"/>
        <v>6.416666666666667</v>
      </c>
      <c r="CC682" s="148">
        <v>6.8</v>
      </c>
      <c r="CD682" s="148">
        <v>6.8</v>
      </c>
      <c r="CE682" s="148"/>
      <c r="CF682" s="148"/>
      <c r="CG682" s="148"/>
      <c r="CH682" s="169">
        <f t="shared" si="263"/>
        <v>6.8</v>
      </c>
    </row>
    <row r="683" spans="1:86" ht="18" customHeight="1" x14ac:dyDescent="0.25">
      <c r="A683" s="282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264"/>
        <v>2</v>
      </c>
      <c r="X683" s="135"/>
      <c r="Y683" s="135"/>
      <c r="Z683" s="135"/>
      <c r="AA683" s="135"/>
      <c r="AB683" s="238" t="e">
        <f t="shared" si="252"/>
        <v>#DIV/0!</v>
      </c>
      <c r="AC683" s="135"/>
      <c r="AD683" s="135"/>
      <c r="AE683" s="135"/>
      <c r="AF683" s="135"/>
      <c r="AG683" s="238" t="e">
        <f t="shared" si="253"/>
        <v>#DIV/0!</v>
      </c>
      <c r="AH683" s="135"/>
      <c r="AI683" s="135"/>
      <c r="AJ683" s="135"/>
      <c r="AK683" s="135"/>
      <c r="AL683" s="135"/>
      <c r="AM683" s="238" t="e">
        <f t="shared" si="254"/>
        <v>#DIV/0!</v>
      </c>
      <c r="AN683" s="135"/>
      <c r="AO683" s="135"/>
      <c r="AP683" s="135"/>
      <c r="AQ683" s="135"/>
      <c r="AR683" s="238" t="e">
        <f t="shared" si="255"/>
        <v>#DIV/0!</v>
      </c>
      <c r="AS683" s="135"/>
      <c r="AT683" s="135"/>
      <c r="AU683" s="135"/>
      <c r="AV683" s="135"/>
      <c r="AW683" s="135"/>
      <c r="AX683" s="238" t="e">
        <f t="shared" si="256"/>
        <v>#DIV/0!</v>
      </c>
      <c r="AY683" s="135"/>
      <c r="AZ683" s="135"/>
      <c r="BA683" s="135"/>
      <c r="BB683" s="135"/>
      <c r="BC683" s="238" t="e">
        <f t="shared" si="257"/>
        <v>#DIV/0!</v>
      </c>
      <c r="BD683" s="135"/>
      <c r="BE683" s="135"/>
      <c r="BF683" s="135"/>
      <c r="BG683" s="135"/>
      <c r="BH683" s="238" t="e">
        <f t="shared" si="258"/>
        <v>#DIV/0!</v>
      </c>
      <c r="BI683" s="135"/>
      <c r="BJ683" s="135"/>
      <c r="BK683" s="135"/>
      <c r="BL683" s="135"/>
      <c r="BM683" s="135"/>
      <c r="BN683" s="238" t="e">
        <f t="shared" si="259"/>
        <v>#DIV/0!</v>
      </c>
      <c r="BO683" s="135"/>
      <c r="BP683" s="135"/>
      <c r="BQ683" s="135"/>
      <c r="BR683" s="135"/>
      <c r="BS683" s="238" t="e">
        <f t="shared" si="260"/>
        <v>#DIV/0!</v>
      </c>
      <c r="BT683" s="135"/>
      <c r="BU683" s="135"/>
      <c r="BV683" s="135"/>
      <c r="BW683" s="135"/>
      <c r="BX683" s="238" t="e">
        <f t="shared" si="261"/>
        <v>#DIV/0!</v>
      </c>
      <c r="BY683" s="135"/>
      <c r="BZ683" s="135"/>
      <c r="CA683" s="135"/>
      <c r="CB683" s="238" t="e">
        <f t="shared" si="262"/>
        <v>#DIV/0!</v>
      </c>
      <c r="CC683" s="135"/>
      <c r="CD683" s="135"/>
      <c r="CE683" s="135"/>
      <c r="CF683" s="135"/>
      <c r="CG683" s="135"/>
      <c r="CH683" s="238" t="e">
        <f t="shared" si="263"/>
        <v>#DIV/0!</v>
      </c>
    </row>
    <row r="684" spans="1:86" ht="18" customHeight="1" x14ac:dyDescent="0.25">
      <c r="A684" s="283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265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266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267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264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252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253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254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255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256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257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258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259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260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261"/>
        <v>2.5</v>
      </c>
      <c r="BY684" s="148">
        <v>2.5</v>
      </c>
      <c r="BZ684" s="148">
        <v>2.5</v>
      </c>
      <c r="CA684" s="148">
        <v>2.5</v>
      </c>
      <c r="CB684" s="169">
        <f t="shared" si="262"/>
        <v>2.5</v>
      </c>
      <c r="CC684" s="148">
        <v>2.5</v>
      </c>
      <c r="CD684" s="148">
        <v>2.75</v>
      </c>
      <c r="CE684" s="148"/>
      <c r="CF684" s="148"/>
      <c r="CG684" s="148"/>
      <c r="CH684" s="169">
        <f t="shared" si="263"/>
        <v>2.625</v>
      </c>
    </row>
    <row r="685" spans="1:86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265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266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267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264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252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253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254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255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256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257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258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259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260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261"/>
        <v>3.3</v>
      </c>
      <c r="BY685" s="148">
        <v>3.3</v>
      </c>
      <c r="BZ685" s="148">
        <v>4</v>
      </c>
      <c r="CA685" s="148">
        <v>4.3</v>
      </c>
      <c r="CB685" s="169">
        <f t="shared" si="262"/>
        <v>3.8666666666666667</v>
      </c>
      <c r="CC685" s="148">
        <v>4.55</v>
      </c>
      <c r="CD685" s="148">
        <v>4.75</v>
      </c>
      <c r="CE685" s="148"/>
      <c r="CF685" s="148"/>
      <c r="CG685" s="148"/>
      <c r="CH685" s="169">
        <f t="shared" si="263"/>
        <v>4.6500000000000004</v>
      </c>
    </row>
    <row r="686" spans="1:86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265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266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267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264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252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253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254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255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256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257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258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259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260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261"/>
        <v>23.5</v>
      </c>
      <c r="BY686" s="148">
        <v>20</v>
      </c>
      <c r="BZ686" s="148">
        <v>20</v>
      </c>
      <c r="CA686" s="148">
        <v>21</v>
      </c>
      <c r="CB686" s="169">
        <f t="shared" si="262"/>
        <v>20.333333333333332</v>
      </c>
      <c r="CC686" s="148">
        <v>22.5</v>
      </c>
      <c r="CD686" s="148">
        <v>20</v>
      </c>
      <c r="CE686" s="148"/>
      <c r="CF686" s="148"/>
      <c r="CG686" s="148"/>
      <c r="CH686" s="169">
        <f t="shared" si="263"/>
        <v>21.25</v>
      </c>
    </row>
    <row r="687" spans="1:86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265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266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267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264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252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253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254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255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256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257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258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259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260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261"/>
        <v>18.25</v>
      </c>
      <c r="BY687" s="148">
        <v>20</v>
      </c>
      <c r="BZ687" s="148">
        <v>20</v>
      </c>
      <c r="CA687" s="148">
        <v>21</v>
      </c>
      <c r="CB687" s="169">
        <f t="shared" si="262"/>
        <v>20.333333333333332</v>
      </c>
      <c r="CC687" s="148">
        <v>18.75</v>
      </c>
      <c r="CD687" s="148">
        <v>18</v>
      </c>
      <c r="CE687" s="148"/>
      <c r="CF687" s="148"/>
      <c r="CG687" s="148"/>
      <c r="CH687" s="169">
        <f t="shared" si="263"/>
        <v>18.375</v>
      </c>
    </row>
    <row r="688" spans="1:86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265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266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267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264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252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253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254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255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256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257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258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259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260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261"/>
        <v>10</v>
      </c>
      <c r="BY688" s="148">
        <v>10</v>
      </c>
      <c r="BZ688" s="148">
        <v>10</v>
      </c>
      <c r="CA688" s="148">
        <v>8.75</v>
      </c>
      <c r="CB688" s="169">
        <f t="shared" si="262"/>
        <v>9.5833333333333339</v>
      </c>
      <c r="CC688" s="148">
        <v>12.5</v>
      </c>
      <c r="CD688" s="148">
        <v>12</v>
      </c>
      <c r="CE688" s="148"/>
      <c r="CF688" s="148"/>
      <c r="CG688" s="148"/>
      <c r="CH688" s="169">
        <f t="shared" si="263"/>
        <v>12.25</v>
      </c>
    </row>
    <row r="689" spans="1:86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265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266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267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264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252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253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254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255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256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257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258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259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260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261"/>
        <v>12</v>
      </c>
      <c r="BY689" s="148">
        <v>12</v>
      </c>
      <c r="BZ689" s="148">
        <v>12</v>
      </c>
      <c r="CA689" s="148">
        <v>13</v>
      </c>
      <c r="CB689" s="169">
        <f t="shared" si="262"/>
        <v>12.333333333333334</v>
      </c>
      <c r="CC689" s="148">
        <v>13</v>
      </c>
      <c r="CD689" s="148">
        <v>14</v>
      </c>
      <c r="CE689" s="148"/>
      <c r="CF689" s="148"/>
      <c r="CG689" s="148"/>
      <c r="CH689" s="169">
        <f t="shared" si="263"/>
        <v>13.5</v>
      </c>
    </row>
    <row r="690" spans="1:86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265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266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267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264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252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253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254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255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256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257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258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259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260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261"/>
        <v>16</v>
      </c>
      <c r="BY690" s="148">
        <v>16</v>
      </c>
      <c r="BZ690" s="148">
        <v>16</v>
      </c>
      <c r="CA690" s="148">
        <v>16.75</v>
      </c>
      <c r="CB690" s="169">
        <f t="shared" si="262"/>
        <v>16.25</v>
      </c>
      <c r="CC690" s="148">
        <v>16.5</v>
      </c>
      <c r="CD690" s="148">
        <v>16.66</v>
      </c>
      <c r="CE690" s="148"/>
      <c r="CF690" s="148"/>
      <c r="CG690" s="148"/>
      <c r="CH690" s="169">
        <f t="shared" si="263"/>
        <v>16.579999999999998</v>
      </c>
    </row>
    <row r="691" spans="1:86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265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266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267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264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252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253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254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255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256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257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258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259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260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261"/>
        <v>18</v>
      </c>
      <c r="BY691" s="148">
        <v>18</v>
      </c>
      <c r="BZ691" s="148">
        <v>18</v>
      </c>
      <c r="CA691" s="148">
        <v>18</v>
      </c>
      <c r="CB691" s="169">
        <f t="shared" si="262"/>
        <v>18</v>
      </c>
      <c r="CC691" s="148">
        <v>18</v>
      </c>
      <c r="CD691" s="148">
        <v>18</v>
      </c>
      <c r="CE691" s="148"/>
      <c r="CF691" s="148"/>
      <c r="CG691" s="148"/>
      <c r="CH691" s="169">
        <f t="shared" si="263"/>
        <v>18</v>
      </c>
    </row>
    <row r="692" spans="1:86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265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266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267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264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252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253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254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255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256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257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258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259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260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261"/>
        <v>86</v>
      </c>
      <c r="BY692" s="148">
        <v>87</v>
      </c>
      <c r="BZ692" s="148">
        <v>88</v>
      </c>
      <c r="CA692" s="148">
        <v>88</v>
      </c>
      <c r="CB692" s="169">
        <f t="shared" si="262"/>
        <v>87.666666666666671</v>
      </c>
      <c r="CC692" s="148">
        <v>89.5</v>
      </c>
      <c r="CD692" s="148">
        <v>89</v>
      </c>
      <c r="CE692" s="148"/>
      <c r="CF692" s="148"/>
      <c r="CG692" s="148"/>
      <c r="CH692" s="169">
        <f t="shared" si="263"/>
        <v>89.25</v>
      </c>
    </row>
    <row r="693" spans="1:86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265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266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267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264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252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253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254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255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256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257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258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259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260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261"/>
        <v>88</v>
      </c>
      <c r="BY693" s="148">
        <v>88</v>
      </c>
      <c r="BZ693" s="148">
        <v>90</v>
      </c>
      <c r="CA693" s="148">
        <v>89.5</v>
      </c>
      <c r="CB693" s="169">
        <f t="shared" si="262"/>
        <v>89.166666666666671</v>
      </c>
      <c r="CC693" s="148">
        <v>90</v>
      </c>
      <c r="CD693" s="148">
        <v>92</v>
      </c>
      <c r="CE693" s="148"/>
      <c r="CF693" s="148"/>
      <c r="CG693" s="148"/>
      <c r="CH693" s="169">
        <f t="shared" si="263"/>
        <v>91</v>
      </c>
    </row>
    <row r="694" spans="1:86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265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266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267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264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252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253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254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255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256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257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258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259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260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261"/>
        <v>6.5</v>
      </c>
      <c r="BY694" s="148">
        <v>6.5</v>
      </c>
      <c r="BZ694" s="148">
        <v>6.5</v>
      </c>
      <c r="CA694" s="148">
        <v>6</v>
      </c>
      <c r="CB694" s="169">
        <f t="shared" si="262"/>
        <v>6.333333333333333</v>
      </c>
      <c r="CC694" s="148">
        <v>6</v>
      </c>
      <c r="CD694" s="148">
        <v>6</v>
      </c>
      <c r="CE694" s="148"/>
      <c r="CF694" s="148"/>
      <c r="CG694" s="148"/>
      <c r="CH694" s="169">
        <f t="shared" si="263"/>
        <v>6</v>
      </c>
    </row>
    <row r="695" spans="1:86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265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266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267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264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252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253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254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255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256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257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258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259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260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261"/>
        <v>13</v>
      </c>
      <c r="BY695" s="148">
        <v>13</v>
      </c>
      <c r="BZ695" s="148">
        <v>13</v>
      </c>
      <c r="CA695" s="148">
        <v>13</v>
      </c>
      <c r="CB695" s="169">
        <f t="shared" si="262"/>
        <v>13</v>
      </c>
      <c r="CC695" s="148">
        <v>13</v>
      </c>
      <c r="CD695" s="148">
        <v>13</v>
      </c>
      <c r="CE695" s="148"/>
      <c r="CF695" s="148"/>
      <c r="CG695" s="148"/>
      <c r="CH695" s="169">
        <f t="shared" si="263"/>
        <v>13</v>
      </c>
    </row>
    <row r="696" spans="1:86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265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266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267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264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252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253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254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255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256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257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258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259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260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261"/>
        <v>11</v>
      </c>
      <c r="BY696" s="148">
        <v>11</v>
      </c>
      <c r="BZ696" s="148">
        <v>11</v>
      </c>
      <c r="CA696" s="148">
        <v>10.8</v>
      </c>
      <c r="CB696" s="169">
        <f t="shared" si="262"/>
        <v>10.933333333333332</v>
      </c>
      <c r="CC696" s="148">
        <v>11</v>
      </c>
      <c r="CD696" s="148">
        <v>11</v>
      </c>
      <c r="CE696" s="148"/>
      <c r="CF696" s="148"/>
      <c r="CG696" s="148"/>
      <c r="CH696" s="169">
        <f t="shared" si="263"/>
        <v>11</v>
      </c>
    </row>
    <row r="697" spans="1:86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265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266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267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264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252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253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254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255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256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257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258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259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260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261"/>
        <v>42</v>
      </c>
      <c r="BY697" s="148">
        <v>42</v>
      </c>
      <c r="BZ697" s="148">
        <v>42</v>
      </c>
      <c r="CA697" s="148">
        <v>42</v>
      </c>
      <c r="CB697" s="169">
        <f t="shared" si="262"/>
        <v>42</v>
      </c>
      <c r="CC697" s="148">
        <v>42</v>
      </c>
      <c r="CD697" s="148">
        <v>42</v>
      </c>
      <c r="CE697" s="148"/>
      <c r="CF697" s="148"/>
      <c r="CG697" s="148"/>
      <c r="CH697" s="169">
        <f t="shared" si="263"/>
        <v>42</v>
      </c>
    </row>
    <row r="698" spans="1:86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265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266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267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264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252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253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254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255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256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257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258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259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260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261"/>
        <v>42</v>
      </c>
      <c r="BY698" s="148">
        <v>42</v>
      </c>
      <c r="BZ698" s="148">
        <v>42</v>
      </c>
      <c r="CA698" s="148">
        <v>42</v>
      </c>
      <c r="CB698" s="169">
        <f t="shared" si="262"/>
        <v>42</v>
      </c>
      <c r="CC698" s="148">
        <v>42</v>
      </c>
      <c r="CD698" s="148">
        <v>42</v>
      </c>
      <c r="CE698" s="148"/>
      <c r="CF698" s="148"/>
      <c r="CG698" s="148"/>
      <c r="CH698" s="169">
        <f t="shared" si="263"/>
        <v>42</v>
      </c>
    </row>
    <row r="699" spans="1:86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265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266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267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264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252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253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254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255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256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257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258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259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260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261"/>
        <v>5.2</v>
      </c>
      <c r="BY699" s="148">
        <v>5.2</v>
      </c>
      <c r="BZ699" s="148">
        <v>5.2</v>
      </c>
      <c r="CA699" s="148">
        <v>4.9400000000000004</v>
      </c>
      <c r="CB699" s="169">
        <f t="shared" si="262"/>
        <v>5.1133333333333333</v>
      </c>
      <c r="CC699" s="148">
        <v>4.9000000000000004</v>
      </c>
      <c r="CD699" s="148">
        <v>4.9000000000000004</v>
      </c>
      <c r="CE699" s="148"/>
      <c r="CF699" s="148"/>
      <c r="CG699" s="148"/>
      <c r="CH699" s="169">
        <f t="shared" si="263"/>
        <v>4.9000000000000004</v>
      </c>
    </row>
    <row r="700" spans="1:86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265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266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267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264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252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253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254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255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256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257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258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259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260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261"/>
        <v>3.9750000000000005</v>
      </c>
      <c r="BY700" s="148">
        <v>3.8</v>
      </c>
      <c r="BZ700" s="148">
        <v>3.8</v>
      </c>
      <c r="CA700" s="148">
        <v>3.9</v>
      </c>
      <c r="CB700" s="169">
        <f t="shared" si="262"/>
        <v>3.8333333333333335</v>
      </c>
      <c r="CC700" s="148">
        <v>3.7</v>
      </c>
      <c r="CD700" s="148">
        <v>3.7</v>
      </c>
      <c r="CE700" s="148"/>
      <c r="CF700" s="148"/>
      <c r="CG700" s="148"/>
      <c r="CH700" s="169">
        <f t="shared" si="263"/>
        <v>3.7</v>
      </c>
    </row>
    <row r="701" spans="1:86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265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266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267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264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252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253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254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255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256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257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258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259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260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261"/>
        <v>3</v>
      </c>
      <c r="BY701" s="148">
        <v>3</v>
      </c>
      <c r="BZ701" s="148">
        <v>3</v>
      </c>
      <c r="CA701" s="148">
        <v>3.75</v>
      </c>
      <c r="CB701" s="169">
        <f t="shared" si="262"/>
        <v>3.25</v>
      </c>
      <c r="CC701" s="148">
        <v>3</v>
      </c>
      <c r="CD701" s="148">
        <v>3</v>
      </c>
      <c r="CE701" s="148"/>
      <c r="CF701" s="148"/>
      <c r="CG701" s="148"/>
      <c r="CH701" s="169">
        <f t="shared" si="263"/>
        <v>3</v>
      </c>
    </row>
    <row r="702" spans="1:86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265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266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267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264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252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253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254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255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256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257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258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259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260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261"/>
        <v>18</v>
      </c>
      <c r="BY702" s="148">
        <v>18</v>
      </c>
      <c r="BZ702" s="148">
        <v>18</v>
      </c>
      <c r="CA702" s="148">
        <v>18</v>
      </c>
      <c r="CB702" s="169">
        <f t="shared" si="262"/>
        <v>18</v>
      </c>
      <c r="CC702" s="148">
        <v>18</v>
      </c>
      <c r="CD702" s="148">
        <v>18</v>
      </c>
      <c r="CE702" s="148"/>
      <c r="CF702" s="148"/>
      <c r="CG702" s="148"/>
      <c r="CH702" s="169">
        <f t="shared" si="263"/>
        <v>18</v>
      </c>
    </row>
    <row r="703" spans="1:86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265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266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267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264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252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253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254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255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256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257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258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259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260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261"/>
        <v>18</v>
      </c>
      <c r="BY703" s="148">
        <v>18</v>
      </c>
      <c r="BZ703" s="148">
        <v>18</v>
      </c>
      <c r="CA703" s="148">
        <v>18</v>
      </c>
      <c r="CB703" s="169">
        <f t="shared" si="262"/>
        <v>18</v>
      </c>
      <c r="CC703" s="148">
        <v>18</v>
      </c>
      <c r="CD703" s="148">
        <v>18</v>
      </c>
      <c r="CE703" s="148"/>
      <c r="CF703" s="148"/>
      <c r="CG703" s="148"/>
      <c r="CH703" s="169">
        <f t="shared" si="263"/>
        <v>18</v>
      </c>
    </row>
    <row r="704" spans="1:86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265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266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267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264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252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253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254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255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256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257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258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259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260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261"/>
        <v>15</v>
      </c>
      <c r="BY704" s="148">
        <v>15</v>
      </c>
      <c r="BZ704" s="148">
        <v>15</v>
      </c>
      <c r="CA704" s="148">
        <v>15.75</v>
      </c>
      <c r="CB704" s="169">
        <f t="shared" si="262"/>
        <v>15.25</v>
      </c>
      <c r="CC704" s="148">
        <v>14</v>
      </c>
      <c r="CD704" s="148">
        <v>14</v>
      </c>
      <c r="CE704" s="148"/>
      <c r="CF704" s="148"/>
      <c r="CG704" s="148"/>
      <c r="CH704" s="169">
        <f t="shared" si="263"/>
        <v>14</v>
      </c>
    </row>
    <row r="705" spans="1:86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265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266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267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264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252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253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254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255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256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257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258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259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260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261"/>
        <v>3</v>
      </c>
      <c r="BY705" s="148">
        <v>3</v>
      </c>
      <c r="BZ705" s="148">
        <v>3</v>
      </c>
      <c r="CA705" s="148">
        <v>3</v>
      </c>
      <c r="CB705" s="169">
        <f t="shared" si="262"/>
        <v>3</v>
      </c>
      <c r="CC705" s="148">
        <v>3</v>
      </c>
      <c r="CD705" s="148">
        <v>3</v>
      </c>
      <c r="CE705" s="148"/>
      <c r="CF705" s="148"/>
      <c r="CG705" s="148"/>
      <c r="CH705" s="169">
        <f t="shared" si="263"/>
        <v>3</v>
      </c>
    </row>
    <row r="706" spans="1:86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265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266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267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264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252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253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254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255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256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257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258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259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260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261"/>
        <v>2</v>
      </c>
      <c r="BY706" s="148">
        <v>2</v>
      </c>
      <c r="BZ706" s="148">
        <v>2</v>
      </c>
      <c r="CA706" s="148">
        <v>2</v>
      </c>
      <c r="CB706" s="169">
        <f t="shared" si="262"/>
        <v>2</v>
      </c>
      <c r="CC706" s="148">
        <v>2</v>
      </c>
      <c r="CD706" s="148">
        <v>2</v>
      </c>
      <c r="CE706" s="148"/>
      <c r="CF706" s="148"/>
      <c r="CG706" s="148"/>
      <c r="CH706" s="169">
        <f t="shared" si="263"/>
        <v>2</v>
      </c>
    </row>
    <row r="707" spans="1:86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265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266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267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264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252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253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254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255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256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257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258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259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260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261"/>
        <v>40</v>
      </c>
      <c r="BY707" s="148">
        <v>40</v>
      </c>
      <c r="BZ707" s="148">
        <v>40</v>
      </c>
      <c r="CA707" s="148">
        <v>40</v>
      </c>
      <c r="CB707" s="169">
        <f t="shared" si="262"/>
        <v>40</v>
      </c>
      <c r="CC707" s="148">
        <v>40</v>
      </c>
      <c r="CD707" s="148">
        <v>40</v>
      </c>
      <c r="CE707" s="148"/>
      <c r="CF707" s="148"/>
      <c r="CG707" s="148"/>
      <c r="CH707" s="169">
        <f t="shared" si="263"/>
        <v>40</v>
      </c>
    </row>
    <row r="708" spans="1:86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265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266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267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264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252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253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254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255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256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257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258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259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260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261"/>
        <v>6.8</v>
      </c>
      <c r="BY708" s="148">
        <v>6.8</v>
      </c>
      <c r="BZ708" s="148">
        <v>6.8</v>
      </c>
      <c r="CA708" s="148">
        <v>6.8</v>
      </c>
      <c r="CB708" s="169">
        <f t="shared" si="262"/>
        <v>6.8</v>
      </c>
      <c r="CC708" s="148">
        <v>6.7</v>
      </c>
      <c r="CD708" s="148">
        <v>6.8</v>
      </c>
      <c r="CE708" s="148"/>
      <c r="CF708" s="148"/>
      <c r="CG708" s="148"/>
      <c r="CH708" s="169">
        <f t="shared" si="263"/>
        <v>6.75</v>
      </c>
    </row>
    <row r="709" spans="1:86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265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266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267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264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252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253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254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255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256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257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258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259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260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261"/>
        <v>10.4</v>
      </c>
      <c r="BY709" s="148">
        <v>10.4</v>
      </c>
      <c r="BZ709" s="148">
        <v>10.4</v>
      </c>
      <c r="CA709" s="148">
        <v>10.4</v>
      </c>
      <c r="CB709" s="169">
        <f t="shared" si="262"/>
        <v>10.4</v>
      </c>
      <c r="CC709" s="148">
        <v>10.4</v>
      </c>
      <c r="CD709" s="148">
        <v>10.4</v>
      </c>
      <c r="CE709" s="148"/>
      <c r="CF709" s="148"/>
      <c r="CG709" s="148"/>
      <c r="CH709" s="169">
        <f t="shared" si="263"/>
        <v>10.4</v>
      </c>
    </row>
    <row r="710" spans="1:86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265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266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267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264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252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253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254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255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256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257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258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259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260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261"/>
        <v>10.5</v>
      </c>
      <c r="BY710" s="148">
        <v>10.5</v>
      </c>
      <c r="BZ710" s="148">
        <v>10.5</v>
      </c>
      <c r="CA710" s="148">
        <v>10.5</v>
      </c>
      <c r="CB710" s="169">
        <f t="shared" si="262"/>
        <v>10.5</v>
      </c>
      <c r="CC710" s="148">
        <v>10.5</v>
      </c>
      <c r="CD710" s="148">
        <v>10.5</v>
      </c>
      <c r="CE710" s="148"/>
      <c r="CF710" s="148"/>
      <c r="CG710" s="148"/>
      <c r="CH710" s="169">
        <f t="shared" si="263"/>
        <v>10.5</v>
      </c>
    </row>
    <row r="711" spans="1:86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69"/>
      <c r="CC711" s="148"/>
      <c r="CD711" s="148"/>
      <c r="CE711" s="148"/>
      <c r="CF711" s="148"/>
      <c r="CG711" s="148"/>
      <c r="CH711" s="169"/>
    </row>
    <row r="712" spans="1:86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265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266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267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264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169">
        <f>AVERAGE(BY712:CA712)</f>
        <v>10.85</v>
      </c>
      <c r="CC712" s="270">
        <v>10.85</v>
      </c>
      <c r="CD712" s="270">
        <v>10.82</v>
      </c>
      <c r="CE712" s="270"/>
      <c r="CF712" s="270"/>
      <c r="CG712" s="270"/>
      <c r="CH712" s="169">
        <f>AVERAGE(CC712:CG712)</f>
        <v>10.835000000000001</v>
      </c>
    </row>
    <row r="713" spans="1:86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265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266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267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264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69">
        <f>AVERAGE(BY713:CA713)</f>
        <v>10.949999999999998</v>
      </c>
      <c r="CC713" s="148">
        <v>10.95</v>
      </c>
      <c r="CD713" s="148">
        <v>10.92</v>
      </c>
      <c r="CE713" s="148"/>
      <c r="CF713" s="148"/>
      <c r="CG713" s="148"/>
      <c r="CH713" s="169">
        <f>AVERAGE(CC713:CG713)</f>
        <v>10.934999999999999</v>
      </c>
    </row>
    <row r="714" spans="1:86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86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86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86" ht="18" x14ac:dyDescent="0.25">
      <c r="A717" s="299" t="s">
        <v>45</v>
      </c>
      <c r="B717" s="299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299"/>
      <c r="AM717" s="299"/>
      <c r="AN717" s="299"/>
      <c r="AO717" s="299"/>
      <c r="AP717" s="299"/>
      <c r="AQ717" s="299"/>
      <c r="AR717" s="299"/>
      <c r="AS717" s="299"/>
      <c r="AT717" s="299"/>
      <c r="AU717" s="299"/>
      <c r="AV717" s="299"/>
      <c r="AW717" s="299"/>
      <c r="AX717" s="299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299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299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299"/>
    </row>
    <row r="718" spans="1:86" ht="18.75" customHeight="1" x14ac:dyDescent="0.3">
      <c r="A718" s="217"/>
      <c r="B718" s="197"/>
      <c r="C718" s="300" t="s">
        <v>41</v>
      </c>
      <c r="D718" s="301"/>
      <c r="E718" s="301"/>
      <c r="F718" s="301"/>
      <c r="G718" s="301"/>
      <c r="H718" s="301"/>
      <c r="I718" s="301"/>
      <c r="J718" s="301"/>
      <c r="K718" s="301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  <c r="AA718" s="301"/>
      <c r="AB718" s="301"/>
      <c r="AC718" s="301"/>
      <c r="AD718" s="301"/>
      <c r="AE718" s="301"/>
      <c r="AF718" s="301"/>
      <c r="AG718" s="301"/>
      <c r="AH718" s="301"/>
      <c r="AI718" s="301"/>
      <c r="AJ718" s="301"/>
      <c r="AK718" s="301"/>
      <c r="AL718" s="301"/>
      <c r="AM718" s="301"/>
      <c r="AN718" s="301"/>
      <c r="AO718" s="301"/>
      <c r="AP718" s="301"/>
      <c r="AQ718" s="301"/>
      <c r="AR718" s="301"/>
      <c r="AS718" s="301"/>
      <c r="AT718" s="301"/>
      <c r="AU718" s="301"/>
      <c r="AV718" s="301"/>
      <c r="AW718" s="301"/>
      <c r="AX718" s="301"/>
      <c r="AY718" s="301"/>
      <c r="AZ718" s="301"/>
      <c r="BA718" s="301"/>
      <c r="BB718" s="301"/>
      <c r="BC718" s="301"/>
      <c r="BD718" s="301"/>
      <c r="BE718" s="301"/>
      <c r="BF718" s="301"/>
      <c r="BG718" s="301"/>
      <c r="BH718" s="301"/>
      <c r="BI718" s="301"/>
      <c r="BJ718" s="301"/>
      <c r="BK718" s="301"/>
      <c r="BL718" s="301"/>
      <c r="BM718" s="301"/>
      <c r="BN718" s="301"/>
      <c r="BO718" s="301"/>
      <c r="BP718" s="301"/>
      <c r="BQ718" s="301"/>
      <c r="BR718" s="301"/>
      <c r="BS718" s="301"/>
      <c r="BT718" s="301"/>
      <c r="BU718" s="301"/>
      <c r="BV718" s="302"/>
      <c r="BW718" s="300"/>
      <c r="BX718" s="301"/>
      <c r="BY718" s="301"/>
      <c r="BZ718" s="301"/>
      <c r="CA718" s="301"/>
      <c r="CB718" s="301"/>
      <c r="CC718" s="301"/>
      <c r="CD718" s="301"/>
      <c r="CE718" s="301"/>
      <c r="CF718" s="301"/>
      <c r="CG718" s="301"/>
      <c r="CH718" s="301"/>
    </row>
    <row r="719" spans="1:86" ht="18.75" customHeight="1" x14ac:dyDescent="0.3">
      <c r="A719" s="218"/>
      <c r="B719" s="198"/>
      <c r="C719" s="284" t="s">
        <v>139</v>
      </c>
      <c r="D719" s="285"/>
      <c r="E719" s="285"/>
      <c r="F719" s="286"/>
      <c r="G719" s="280" t="s">
        <v>123</v>
      </c>
      <c r="H719" s="287" t="s">
        <v>139</v>
      </c>
      <c r="I719" s="288"/>
      <c r="J719" s="288"/>
      <c r="K719" s="289"/>
      <c r="L719" s="280" t="s">
        <v>123</v>
      </c>
      <c r="M719" s="287" t="s">
        <v>139</v>
      </c>
      <c r="N719" s="288"/>
      <c r="O719" s="288"/>
      <c r="P719" s="289"/>
      <c r="Q719" s="280" t="s">
        <v>123</v>
      </c>
      <c r="R719" s="284" t="s">
        <v>139</v>
      </c>
      <c r="S719" s="285"/>
      <c r="T719" s="285"/>
      <c r="U719" s="285"/>
      <c r="V719" s="286"/>
      <c r="W719" s="280" t="s">
        <v>123</v>
      </c>
      <c r="X719" s="284" t="s">
        <v>139</v>
      </c>
      <c r="Y719" s="285"/>
      <c r="Z719" s="285"/>
      <c r="AA719" s="286"/>
      <c r="AB719" s="280" t="s">
        <v>123</v>
      </c>
      <c r="AC719" s="287" t="s">
        <v>139</v>
      </c>
      <c r="AD719" s="288"/>
      <c r="AE719" s="288"/>
      <c r="AF719" s="289"/>
      <c r="AG719" s="280" t="s">
        <v>123</v>
      </c>
      <c r="AH719" s="287" t="s">
        <v>139</v>
      </c>
      <c r="AI719" s="288"/>
      <c r="AJ719" s="288"/>
      <c r="AK719" s="288"/>
      <c r="AL719" s="289"/>
      <c r="AM719" s="280" t="s">
        <v>123</v>
      </c>
      <c r="AN719" s="287" t="s">
        <v>139</v>
      </c>
      <c r="AO719" s="288"/>
      <c r="AP719" s="288"/>
      <c r="AQ719" s="289"/>
      <c r="AR719" s="280" t="s">
        <v>123</v>
      </c>
      <c r="AS719" s="287" t="s">
        <v>139</v>
      </c>
      <c r="AT719" s="288"/>
      <c r="AU719" s="288"/>
      <c r="AV719" s="288"/>
      <c r="AW719" s="253"/>
      <c r="AX719" s="280" t="s">
        <v>123</v>
      </c>
      <c r="AY719" s="287" t="s">
        <v>139</v>
      </c>
      <c r="AZ719" s="288"/>
      <c r="BA719" s="288"/>
      <c r="BB719" s="289"/>
      <c r="BC719" s="280" t="s">
        <v>123</v>
      </c>
      <c r="BD719" s="278" t="s">
        <v>139</v>
      </c>
      <c r="BE719" s="279"/>
      <c r="BF719" s="279"/>
      <c r="BG719" s="279"/>
      <c r="BH719" s="280" t="s">
        <v>123</v>
      </c>
      <c r="BI719" s="278" t="s">
        <v>139</v>
      </c>
      <c r="BJ719" s="279"/>
      <c r="BK719" s="279"/>
      <c r="BL719" s="279"/>
      <c r="BM719" s="279"/>
      <c r="BN719" s="280" t="s">
        <v>123</v>
      </c>
      <c r="BO719" s="278" t="s">
        <v>316</v>
      </c>
      <c r="BP719" s="279"/>
      <c r="BQ719" s="279"/>
      <c r="BR719" s="279"/>
      <c r="BS719" s="280" t="s">
        <v>123</v>
      </c>
      <c r="BT719" s="278" t="s">
        <v>316</v>
      </c>
      <c r="BU719" s="279"/>
      <c r="BV719" s="279"/>
      <c r="BW719" s="279"/>
      <c r="BX719" s="280" t="s">
        <v>123</v>
      </c>
      <c r="BY719" s="278" t="s">
        <v>316</v>
      </c>
      <c r="BZ719" s="279"/>
      <c r="CA719" s="279"/>
      <c r="CB719" s="280" t="s">
        <v>123</v>
      </c>
      <c r="CC719" s="278" t="s">
        <v>316</v>
      </c>
      <c r="CD719" s="279"/>
      <c r="CE719" s="279"/>
      <c r="CF719" s="279"/>
      <c r="CG719" s="279"/>
      <c r="CH719" s="280" t="s">
        <v>123</v>
      </c>
    </row>
    <row r="720" spans="1:86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1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1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1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1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1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1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1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1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1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1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1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1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1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1"/>
      <c r="BY720" s="138" t="s">
        <v>326</v>
      </c>
      <c r="BZ720" s="138" t="s">
        <v>146</v>
      </c>
      <c r="CA720" s="138" t="s">
        <v>327</v>
      </c>
      <c r="CB720" s="281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1"/>
    </row>
    <row r="721" spans="1:86" ht="18" customHeight="1" x14ac:dyDescent="0.25">
      <c r="A721" s="282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268">AVERAGE(X721:AA721)</f>
        <v>5.666666666666667</v>
      </c>
      <c r="AC721" s="144"/>
      <c r="AD721" s="135"/>
      <c r="AE721" s="135"/>
      <c r="AF721" s="135"/>
      <c r="AG721" s="238" t="e">
        <f t="shared" ref="AG721:AG751" si="269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270">AVERAGE(AH721:AL721)</f>
        <v>#DIV/0!</v>
      </c>
      <c r="AN721" s="144"/>
      <c r="AO721" s="135"/>
      <c r="AP721" s="135"/>
      <c r="AQ721" s="135"/>
      <c r="AR721" s="238" t="e">
        <f t="shared" ref="AR721:AR751" si="271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272">AVERAGE(AS721:AV721)</f>
        <v>#DIV/0!</v>
      </c>
      <c r="AY721" s="144"/>
      <c r="AZ721" s="135"/>
      <c r="BA721" s="135"/>
      <c r="BB721" s="135"/>
      <c r="BC721" s="238" t="e">
        <f t="shared" ref="BC721:BC751" si="273">AVERAGE(AY721:BB721)</f>
        <v>#DIV/0!</v>
      </c>
      <c r="BD721" s="144"/>
      <c r="BE721" s="135"/>
      <c r="BF721" s="135"/>
      <c r="BG721" s="135"/>
      <c r="BH721" s="238" t="e">
        <f t="shared" ref="BH721:BH751" si="274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275">AVERAGE(BI721:BM721)</f>
        <v>#DIV/0!</v>
      </c>
      <c r="BO721" s="144"/>
      <c r="BP721" s="135"/>
      <c r="BQ721" s="135"/>
      <c r="BR721" s="135"/>
      <c r="BS721" s="238" t="e">
        <f t="shared" ref="BS721:BS751" si="276">AVERAGE(BO721:BR721)</f>
        <v>#DIV/0!</v>
      </c>
      <c r="BT721" s="144"/>
      <c r="BU721" s="135"/>
      <c r="BV721" s="135"/>
      <c r="BW721" s="135"/>
      <c r="BX721" s="238" t="e">
        <f t="shared" ref="BX721:BX751" si="277">AVERAGE(BT721:BW721)</f>
        <v>#DIV/0!</v>
      </c>
      <c r="BY721" s="144"/>
      <c r="BZ721" s="144"/>
      <c r="CA721" s="135"/>
      <c r="CB721" s="238" t="e">
        <f t="shared" ref="CB721:CB751" si="278">AVERAGE(BY721:CA721)</f>
        <v>#DIV/0!</v>
      </c>
      <c r="CC721" s="144"/>
      <c r="CD721" s="144"/>
      <c r="CE721" s="144"/>
      <c r="CF721" s="144"/>
      <c r="CG721" s="135"/>
      <c r="CH721" s="238" t="e">
        <f t="shared" ref="CH721:CH751" si="279">AVERAGE(CC721:CG721)</f>
        <v>#DIV/0!</v>
      </c>
    </row>
    <row r="722" spans="1:86" ht="18" customHeight="1" x14ac:dyDescent="0.25">
      <c r="A722" s="283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280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268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269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270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271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272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273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274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275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276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277"/>
        <v>5.55</v>
      </c>
      <c r="BY722" s="148">
        <v>5</v>
      </c>
      <c r="BZ722" s="148">
        <v>5.5</v>
      </c>
      <c r="CA722" s="148">
        <v>5.75</v>
      </c>
      <c r="CB722" s="169">
        <f t="shared" si="278"/>
        <v>5.416666666666667</v>
      </c>
      <c r="CC722" s="148">
        <v>5.75</v>
      </c>
      <c r="CD722" s="148">
        <v>6</v>
      </c>
      <c r="CE722" s="148"/>
      <c r="CF722" s="148"/>
      <c r="CG722" s="148"/>
      <c r="CH722" s="169">
        <f t="shared" si="279"/>
        <v>5.875</v>
      </c>
    </row>
    <row r="723" spans="1:86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281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282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283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280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268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269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270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271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272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273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274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275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276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277"/>
        <v>6.375</v>
      </c>
      <c r="BY723" s="148">
        <v>7</v>
      </c>
      <c r="BZ723" s="148">
        <v>7</v>
      </c>
      <c r="CA723" s="148">
        <v>6.75</v>
      </c>
      <c r="CB723" s="169">
        <f t="shared" si="278"/>
        <v>6.916666666666667</v>
      </c>
      <c r="CC723" s="148">
        <v>7</v>
      </c>
      <c r="CD723" s="148">
        <v>6.5</v>
      </c>
      <c r="CE723" s="148"/>
      <c r="CF723" s="148"/>
      <c r="CG723" s="148"/>
      <c r="CH723" s="169">
        <f t="shared" si="279"/>
        <v>6.75</v>
      </c>
    </row>
    <row r="724" spans="1:86" ht="18" customHeight="1" x14ac:dyDescent="0.25">
      <c r="A724" s="282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280"/>
        <v>2.5</v>
      </c>
      <c r="X724" s="135"/>
      <c r="Y724" s="135"/>
      <c r="Z724" s="135"/>
      <c r="AA724" s="135"/>
      <c r="AB724" s="238" t="e">
        <f t="shared" si="268"/>
        <v>#DIV/0!</v>
      </c>
      <c r="AC724" s="135"/>
      <c r="AD724" s="135"/>
      <c r="AE724" s="135"/>
      <c r="AF724" s="135"/>
      <c r="AG724" s="238" t="e">
        <f t="shared" si="269"/>
        <v>#DIV/0!</v>
      </c>
      <c r="AH724" s="135"/>
      <c r="AI724" s="135"/>
      <c r="AJ724" s="135"/>
      <c r="AK724" s="135"/>
      <c r="AL724" s="135"/>
      <c r="AM724" s="238" t="e">
        <f t="shared" si="270"/>
        <v>#DIV/0!</v>
      </c>
      <c r="AN724" s="135"/>
      <c r="AO724" s="135"/>
      <c r="AP724" s="135"/>
      <c r="AQ724" s="135"/>
      <c r="AR724" s="238" t="e">
        <f t="shared" si="271"/>
        <v>#DIV/0!</v>
      </c>
      <c r="AS724" s="135"/>
      <c r="AT724" s="135"/>
      <c r="AU724" s="135"/>
      <c r="AV724" s="135"/>
      <c r="AW724" s="135"/>
      <c r="AX724" s="238" t="e">
        <f t="shared" si="272"/>
        <v>#DIV/0!</v>
      </c>
      <c r="AY724" s="135"/>
      <c r="AZ724" s="135"/>
      <c r="BA724" s="135"/>
      <c r="BB724" s="135"/>
      <c r="BC724" s="238" t="e">
        <f t="shared" si="273"/>
        <v>#DIV/0!</v>
      </c>
      <c r="BD724" s="135"/>
      <c r="BE724" s="135"/>
      <c r="BF724" s="135"/>
      <c r="BG724" s="135"/>
      <c r="BH724" s="238" t="e">
        <f t="shared" si="274"/>
        <v>#DIV/0!</v>
      </c>
      <c r="BI724" s="135"/>
      <c r="BJ724" s="135"/>
      <c r="BK724" s="135"/>
      <c r="BL724" s="135"/>
      <c r="BM724" s="135"/>
      <c r="BN724" s="238" t="e">
        <f t="shared" si="275"/>
        <v>#DIV/0!</v>
      </c>
      <c r="BO724" s="135"/>
      <c r="BP724" s="135"/>
      <c r="BQ724" s="135"/>
      <c r="BR724" s="135"/>
      <c r="BS724" s="238" t="e">
        <f t="shared" si="276"/>
        <v>#DIV/0!</v>
      </c>
      <c r="BT724" s="135"/>
      <c r="BU724" s="135"/>
      <c r="BV724" s="135"/>
      <c r="BW724" s="135"/>
      <c r="BX724" s="238" t="e">
        <f t="shared" si="277"/>
        <v>#DIV/0!</v>
      </c>
      <c r="BY724" s="135"/>
      <c r="BZ724" s="135"/>
      <c r="CA724" s="135"/>
      <c r="CB724" s="238" t="e">
        <f t="shared" si="278"/>
        <v>#DIV/0!</v>
      </c>
      <c r="CC724" s="135"/>
      <c r="CD724" s="135"/>
      <c r="CE724" s="135"/>
      <c r="CF724" s="135"/>
      <c r="CG724" s="135"/>
      <c r="CH724" s="238" t="e">
        <f t="shared" si="279"/>
        <v>#DIV/0!</v>
      </c>
    </row>
    <row r="725" spans="1:86" ht="18" customHeight="1" x14ac:dyDescent="0.25">
      <c r="A725" s="283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281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282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283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280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268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269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270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271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272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273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274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275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276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277"/>
        <v>2.95</v>
      </c>
      <c r="BY725" s="148">
        <v>3</v>
      </c>
      <c r="BZ725" s="148">
        <v>3.3</v>
      </c>
      <c r="CA725" s="148">
        <v>3.3</v>
      </c>
      <c r="CB725" s="169">
        <f t="shared" si="278"/>
        <v>3.1999999999999997</v>
      </c>
      <c r="CC725" s="148">
        <v>3.3</v>
      </c>
      <c r="CD725" s="148">
        <v>3.3</v>
      </c>
      <c r="CE725" s="148"/>
      <c r="CF725" s="148"/>
      <c r="CG725" s="148"/>
      <c r="CH725" s="169">
        <f t="shared" si="279"/>
        <v>3.3</v>
      </c>
    </row>
    <row r="726" spans="1:86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281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282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283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280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268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269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270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271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272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273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274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275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276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277"/>
        <v>3.4749999999999996</v>
      </c>
      <c r="BY726" s="148">
        <v>3.3</v>
      </c>
      <c r="BZ726" s="148">
        <v>4</v>
      </c>
      <c r="CA726" s="148">
        <v>4</v>
      </c>
      <c r="CB726" s="169">
        <f t="shared" si="278"/>
        <v>3.7666666666666671</v>
      </c>
      <c r="CC726" s="148">
        <v>4.7</v>
      </c>
      <c r="CD726" s="148">
        <v>4.7</v>
      </c>
      <c r="CE726" s="148"/>
      <c r="CF726" s="148"/>
      <c r="CG726" s="148"/>
      <c r="CH726" s="169">
        <f t="shared" si="279"/>
        <v>4.7</v>
      </c>
    </row>
    <row r="727" spans="1:86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281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282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283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280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268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269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270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271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272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273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274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275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276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277"/>
        <v>23</v>
      </c>
      <c r="BY727" s="148">
        <v>23</v>
      </c>
      <c r="BZ727" s="148">
        <v>22</v>
      </c>
      <c r="CA727" s="148">
        <v>18.25</v>
      </c>
      <c r="CB727" s="169">
        <f t="shared" si="278"/>
        <v>21.083333333333332</v>
      </c>
      <c r="CC727" s="148">
        <v>18.25</v>
      </c>
      <c r="CD727" s="148">
        <v>16</v>
      </c>
      <c r="CE727" s="148"/>
      <c r="CF727" s="148"/>
      <c r="CG727" s="148"/>
      <c r="CH727" s="169">
        <f t="shared" si="279"/>
        <v>17.125</v>
      </c>
    </row>
    <row r="728" spans="1:86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281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282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283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280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268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269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270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271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272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273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274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275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276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277"/>
        <v>16</v>
      </c>
      <c r="BY728" s="148">
        <v>17</v>
      </c>
      <c r="BZ728" s="148">
        <v>20</v>
      </c>
      <c r="CA728" s="148">
        <v>17.5</v>
      </c>
      <c r="CB728" s="169">
        <f t="shared" si="278"/>
        <v>18.166666666666668</v>
      </c>
      <c r="CC728" s="148">
        <v>16.45</v>
      </c>
      <c r="CD728" s="148">
        <v>15</v>
      </c>
      <c r="CE728" s="148"/>
      <c r="CF728" s="148"/>
      <c r="CG728" s="148"/>
      <c r="CH728" s="169">
        <f t="shared" si="279"/>
        <v>15.725</v>
      </c>
    </row>
    <row r="729" spans="1:86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281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282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283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280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268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269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270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271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272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273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274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275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276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277"/>
        <v>6</v>
      </c>
      <c r="BY729" s="148">
        <v>6</v>
      </c>
      <c r="BZ729" s="148">
        <v>6</v>
      </c>
      <c r="CA729" s="148">
        <v>5.75</v>
      </c>
      <c r="CB729" s="169">
        <f t="shared" si="278"/>
        <v>5.916666666666667</v>
      </c>
      <c r="CC729" s="148">
        <v>5.75</v>
      </c>
      <c r="CD729" s="148">
        <v>5.75</v>
      </c>
      <c r="CE729" s="148"/>
      <c r="CF729" s="148"/>
      <c r="CG729" s="148"/>
      <c r="CH729" s="169">
        <f t="shared" si="279"/>
        <v>5.75</v>
      </c>
    </row>
    <row r="730" spans="1:86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281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282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283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280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268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269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270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271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272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273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274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275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276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277"/>
        <v>16</v>
      </c>
      <c r="BY730" s="148">
        <v>16</v>
      </c>
      <c r="BZ730" s="148">
        <v>16</v>
      </c>
      <c r="CA730" s="148">
        <v>15.5</v>
      </c>
      <c r="CB730" s="169">
        <f t="shared" si="278"/>
        <v>15.833333333333334</v>
      </c>
      <c r="CC730" s="148">
        <v>15.5</v>
      </c>
      <c r="CD730" s="148">
        <v>15.5</v>
      </c>
      <c r="CE730" s="148"/>
      <c r="CF730" s="148"/>
      <c r="CG730" s="148"/>
      <c r="CH730" s="169">
        <f t="shared" si="279"/>
        <v>15.5</v>
      </c>
    </row>
    <row r="731" spans="1:86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281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282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283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280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268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269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270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271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272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273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274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275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276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277"/>
        <v>16</v>
      </c>
      <c r="BY731" s="148">
        <v>16</v>
      </c>
      <c r="BZ731" s="148">
        <v>16</v>
      </c>
      <c r="CA731" s="148">
        <v>17.2</v>
      </c>
      <c r="CB731" s="169">
        <f t="shared" si="278"/>
        <v>16.400000000000002</v>
      </c>
      <c r="CC731" s="148">
        <v>17.2</v>
      </c>
      <c r="CD731" s="148">
        <v>17.2</v>
      </c>
      <c r="CE731" s="148"/>
      <c r="CF731" s="148"/>
      <c r="CG731" s="148"/>
      <c r="CH731" s="169">
        <f t="shared" si="279"/>
        <v>17.2</v>
      </c>
    </row>
    <row r="732" spans="1:86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281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282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283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280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268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269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270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271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272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273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274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275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276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277"/>
        <v>17</v>
      </c>
      <c r="BY732" s="148">
        <v>17</v>
      </c>
      <c r="BZ732" s="148">
        <v>17</v>
      </c>
      <c r="CA732" s="148">
        <v>19</v>
      </c>
      <c r="CB732" s="169">
        <f t="shared" si="278"/>
        <v>17.666666666666668</v>
      </c>
      <c r="CC732" s="148">
        <v>19</v>
      </c>
      <c r="CD732" s="148">
        <v>19</v>
      </c>
      <c r="CE732" s="148"/>
      <c r="CF732" s="148"/>
      <c r="CG732" s="148"/>
      <c r="CH732" s="169">
        <f t="shared" si="279"/>
        <v>19</v>
      </c>
    </row>
    <row r="733" spans="1:86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281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282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283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280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268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269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270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271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272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273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274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275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276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277"/>
        <v>90</v>
      </c>
      <c r="BY733" s="148">
        <v>90</v>
      </c>
      <c r="BZ733" s="148">
        <v>90</v>
      </c>
      <c r="CA733" s="148">
        <v>88.72</v>
      </c>
      <c r="CB733" s="169">
        <f t="shared" si="278"/>
        <v>89.573333333333338</v>
      </c>
      <c r="CC733" s="148">
        <v>89.2</v>
      </c>
      <c r="CD733" s="148">
        <v>89.2</v>
      </c>
      <c r="CE733" s="148"/>
      <c r="CF733" s="148"/>
      <c r="CG733" s="148"/>
      <c r="CH733" s="169">
        <f t="shared" si="279"/>
        <v>89.2</v>
      </c>
    </row>
    <row r="734" spans="1:86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281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282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283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280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268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269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270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271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272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273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274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275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276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277"/>
        <v>90</v>
      </c>
      <c r="BY734" s="148">
        <v>90</v>
      </c>
      <c r="BZ734" s="148">
        <v>90</v>
      </c>
      <c r="CA734" s="148">
        <v>92.5</v>
      </c>
      <c r="CB734" s="169">
        <f t="shared" si="278"/>
        <v>90.833333333333329</v>
      </c>
      <c r="CC734" s="148">
        <v>93.4</v>
      </c>
      <c r="CD734" s="148">
        <v>93.4</v>
      </c>
      <c r="CE734" s="148"/>
      <c r="CF734" s="148"/>
      <c r="CG734" s="148"/>
      <c r="CH734" s="169">
        <f t="shared" si="279"/>
        <v>93.4</v>
      </c>
    </row>
    <row r="735" spans="1:86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281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282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283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280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268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269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270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271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272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273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274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275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276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277"/>
        <v>11</v>
      </c>
      <c r="BY735" s="148">
        <v>11</v>
      </c>
      <c r="BZ735" s="148">
        <v>11</v>
      </c>
      <c r="CA735" s="148">
        <v>11</v>
      </c>
      <c r="CB735" s="169">
        <f t="shared" si="278"/>
        <v>11</v>
      </c>
      <c r="CC735" s="148">
        <v>11</v>
      </c>
      <c r="CD735" s="148">
        <v>11</v>
      </c>
      <c r="CE735" s="148"/>
      <c r="CF735" s="148"/>
      <c r="CG735" s="148"/>
      <c r="CH735" s="169">
        <f t="shared" si="279"/>
        <v>11</v>
      </c>
    </row>
    <row r="736" spans="1:86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281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282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283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280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268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269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270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271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272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273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274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275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276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277"/>
        <v>12</v>
      </c>
      <c r="BY736" s="148">
        <v>11.5</v>
      </c>
      <c r="BZ736" s="148">
        <v>11.5</v>
      </c>
      <c r="CA736" s="148">
        <v>13.5</v>
      </c>
      <c r="CB736" s="169">
        <f t="shared" si="278"/>
        <v>12.166666666666666</v>
      </c>
      <c r="CC736" s="148">
        <v>13.5</v>
      </c>
      <c r="CD736" s="148">
        <v>12.66</v>
      </c>
      <c r="CE736" s="148"/>
      <c r="CF736" s="148"/>
      <c r="CG736" s="148"/>
      <c r="CH736" s="169">
        <f t="shared" si="279"/>
        <v>13.08</v>
      </c>
    </row>
    <row r="737" spans="1:86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281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282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283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280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268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269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270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271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272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273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274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275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276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277"/>
        <v>11</v>
      </c>
      <c r="BY737" s="148">
        <v>11</v>
      </c>
      <c r="BZ737" s="148">
        <v>11</v>
      </c>
      <c r="CA737" s="148">
        <v>11.5</v>
      </c>
      <c r="CB737" s="169">
        <f t="shared" si="278"/>
        <v>11.166666666666666</v>
      </c>
      <c r="CC737" s="148">
        <v>11.5</v>
      </c>
      <c r="CD737" s="148">
        <v>11.5</v>
      </c>
      <c r="CE737" s="148"/>
      <c r="CF737" s="148"/>
      <c r="CG737" s="148"/>
      <c r="CH737" s="169">
        <f t="shared" si="279"/>
        <v>11.5</v>
      </c>
    </row>
    <row r="738" spans="1:86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281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282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283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280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268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269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270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271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272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273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274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275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276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277"/>
        <v>45</v>
      </c>
      <c r="BY738" s="148">
        <v>45</v>
      </c>
      <c r="BZ738" s="148">
        <v>45</v>
      </c>
      <c r="CA738" s="148">
        <v>45</v>
      </c>
      <c r="CB738" s="169">
        <f t="shared" si="278"/>
        <v>45</v>
      </c>
      <c r="CC738" s="148">
        <v>45</v>
      </c>
      <c r="CD738" s="148">
        <v>45</v>
      </c>
      <c r="CE738" s="148"/>
      <c r="CF738" s="148"/>
      <c r="CG738" s="148"/>
      <c r="CH738" s="169">
        <f t="shared" si="279"/>
        <v>45</v>
      </c>
    </row>
    <row r="739" spans="1:86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281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282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283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280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268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269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270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271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272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273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274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275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276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277"/>
        <v>40</v>
      </c>
      <c r="BY739" s="148">
        <v>40</v>
      </c>
      <c r="BZ739" s="148">
        <v>40</v>
      </c>
      <c r="CA739" s="148">
        <v>40</v>
      </c>
      <c r="CB739" s="169">
        <f t="shared" si="278"/>
        <v>40</v>
      </c>
      <c r="CC739" s="148">
        <v>40</v>
      </c>
      <c r="CD739" s="148">
        <v>40</v>
      </c>
      <c r="CE739" s="148"/>
      <c r="CF739" s="148"/>
      <c r="CG739" s="148"/>
      <c r="CH739" s="169">
        <f t="shared" si="279"/>
        <v>40</v>
      </c>
    </row>
    <row r="740" spans="1:86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281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282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283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280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268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269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270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271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272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273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274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275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276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277"/>
        <v>5</v>
      </c>
      <c r="BY740" s="148">
        <v>5</v>
      </c>
      <c r="BZ740" s="148">
        <v>5</v>
      </c>
      <c r="CA740" s="148">
        <v>5.05</v>
      </c>
      <c r="CB740" s="169">
        <f t="shared" si="278"/>
        <v>5.0166666666666666</v>
      </c>
      <c r="CC740" s="148">
        <v>5.05</v>
      </c>
      <c r="CD740" s="148">
        <v>5.05</v>
      </c>
      <c r="CE740" s="148"/>
      <c r="CF740" s="148"/>
      <c r="CG740" s="148"/>
      <c r="CH740" s="169">
        <f t="shared" si="279"/>
        <v>5.05</v>
      </c>
    </row>
    <row r="741" spans="1:86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281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282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283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280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268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269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270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271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272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273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274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275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276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277"/>
        <v>4.2</v>
      </c>
      <c r="BY741" s="148">
        <v>4.2</v>
      </c>
      <c r="BZ741" s="148">
        <v>4.2</v>
      </c>
      <c r="CA741" s="148">
        <v>4.3</v>
      </c>
      <c r="CB741" s="169">
        <f t="shared" si="278"/>
        <v>4.2333333333333334</v>
      </c>
      <c r="CC741" s="148">
        <v>4.3</v>
      </c>
      <c r="CD741" s="148">
        <v>4.3</v>
      </c>
      <c r="CE741" s="148"/>
      <c r="CF741" s="148"/>
      <c r="CG741" s="148"/>
      <c r="CH741" s="169">
        <f t="shared" si="279"/>
        <v>4.3</v>
      </c>
    </row>
    <row r="742" spans="1:86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281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282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283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280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268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269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270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271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272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273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274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275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276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277"/>
        <v>3.6</v>
      </c>
      <c r="BY742" s="148">
        <v>3.6</v>
      </c>
      <c r="BZ742" s="148">
        <v>3.6</v>
      </c>
      <c r="CA742" s="148">
        <v>3.47</v>
      </c>
      <c r="CB742" s="169">
        <f t="shared" si="278"/>
        <v>3.5566666666666666</v>
      </c>
      <c r="CC742" s="148">
        <v>3.47</v>
      </c>
      <c r="CD742" s="148">
        <v>3.47</v>
      </c>
      <c r="CE742" s="148"/>
      <c r="CF742" s="148"/>
      <c r="CG742" s="148"/>
      <c r="CH742" s="169">
        <f t="shared" si="279"/>
        <v>3.47</v>
      </c>
    </row>
    <row r="743" spans="1:86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281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282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283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280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268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269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270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271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272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273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274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275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276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277"/>
        <v>20</v>
      </c>
      <c r="BY743" s="148">
        <v>20</v>
      </c>
      <c r="BZ743" s="148">
        <v>20</v>
      </c>
      <c r="CA743" s="148">
        <v>19.5</v>
      </c>
      <c r="CB743" s="169">
        <f t="shared" si="278"/>
        <v>19.833333333333332</v>
      </c>
      <c r="CC743" s="148">
        <v>19.5</v>
      </c>
      <c r="CD743" s="148">
        <v>19.5</v>
      </c>
      <c r="CE743" s="148"/>
      <c r="CF743" s="148"/>
      <c r="CG743" s="148"/>
      <c r="CH743" s="169">
        <f t="shared" si="279"/>
        <v>19.5</v>
      </c>
    </row>
    <row r="744" spans="1:86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281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282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283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280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268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269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270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271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272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273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274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275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276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277"/>
        <v>18</v>
      </c>
      <c r="BY744" s="148">
        <v>18</v>
      </c>
      <c r="BZ744" s="148">
        <v>18</v>
      </c>
      <c r="CA744" s="148">
        <v>18</v>
      </c>
      <c r="CB744" s="169">
        <f t="shared" si="278"/>
        <v>18</v>
      </c>
      <c r="CC744" s="148">
        <v>18</v>
      </c>
      <c r="CD744" s="148">
        <v>18</v>
      </c>
      <c r="CE744" s="148"/>
      <c r="CF744" s="148"/>
      <c r="CG744" s="148"/>
      <c r="CH744" s="169">
        <f t="shared" si="279"/>
        <v>18</v>
      </c>
    </row>
    <row r="745" spans="1:86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281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282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283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280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268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269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270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271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272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273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274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275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276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277"/>
        <v>19</v>
      </c>
      <c r="BY745" s="148">
        <v>19</v>
      </c>
      <c r="BZ745" s="148">
        <v>19</v>
      </c>
      <c r="CA745" s="148">
        <v>19.5</v>
      </c>
      <c r="CB745" s="169">
        <f t="shared" si="278"/>
        <v>19.166666666666668</v>
      </c>
      <c r="CC745" s="148">
        <v>19.5</v>
      </c>
      <c r="CD745" s="148">
        <v>19.5</v>
      </c>
      <c r="CE745" s="148"/>
      <c r="CF745" s="148"/>
      <c r="CG745" s="148"/>
      <c r="CH745" s="169">
        <f t="shared" si="279"/>
        <v>19.5</v>
      </c>
    </row>
    <row r="746" spans="1:86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281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282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283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280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268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269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270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271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272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273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274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275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276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277"/>
        <v>5</v>
      </c>
      <c r="BY746" s="148">
        <v>5</v>
      </c>
      <c r="BZ746" s="148">
        <v>5</v>
      </c>
      <c r="CA746" s="148">
        <v>5</v>
      </c>
      <c r="CB746" s="169">
        <f t="shared" si="278"/>
        <v>5</v>
      </c>
      <c r="CC746" s="148">
        <v>5</v>
      </c>
      <c r="CD746" s="148">
        <v>5</v>
      </c>
      <c r="CE746" s="148"/>
      <c r="CF746" s="148"/>
      <c r="CG746" s="148"/>
      <c r="CH746" s="169">
        <f t="shared" si="279"/>
        <v>5</v>
      </c>
    </row>
    <row r="747" spans="1:86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281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282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283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280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268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269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270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271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272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273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274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275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276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277"/>
        <v>2</v>
      </c>
      <c r="BY747" s="148">
        <v>2</v>
      </c>
      <c r="BZ747" s="148">
        <v>2</v>
      </c>
      <c r="CA747" s="148">
        <v>2</v>
      </c>
      <c r="CB747" s="169">
        <f t="shared" si="278"/>
        <v>2</v>
      </c>
      <c r="CC747" s="148">
        <v>2</v>
      </c>
      <c r="CD747" s="148">
        <v>2</v>
      </c>
      <c r="CE747" s="148"/>
      <c r="CF747" s="148"/>
      <c r="CG747" s="148"/>
      <c r="CH747" s="169">
        <f t="shared" si="279"/>
        <v>2</v>
      </c>
    </row>
    <row r="748" spans="1:86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281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282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283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280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268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269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270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271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272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273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274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275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276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277"/>
        <v>30</v>
      </c>
      <c r="BY748" s="148">
        <v>30</v>
      </c>
      <c r="BZ748" s="148">
        <v>30</v>
      </c>
      <c r="CA748" s="148">
        <v>30</v>
      </c>
      <c r="CB748" s="169">
        <f t="shared" si="278"/>
        <v>30</v>
      </c>
      <c r="CC748" s="148">
        <v>30</v>
      </c>
      <c r="CD748" s="148">
        <v>30</v>
      </c>
      <c r="CE748" s="148"/>
      <c r="CF748" s="148"/>
      <c r="CG748" s="148"/>
      <c r="CH748" s="169">
        <f t="shared" si="279"/>
        <v>30</v>
      </c>
    </row>
    <row r="749" spans="1:86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281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282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283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280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268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269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270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271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272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273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274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275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276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277"/>
        <v>6.5250000000000004</v>
      </c>
      <c r="BY749" s="148">
        <v>6.6</v>
      </c>
      <c r="BZ749" s="148">
        <v>6.6</v>
      </c>
      <c r="CA749" s="148">
        <v>6.65</v>
      </c>
      <c r="CB749" s="169">
        <f t="shared" si="278"/>
        <v>6.6166666666666671</v>
      </c>
      <c r="CC749" s="148">
        <v>6.5</v>
      </c>
      <c r="CD749" s="148">
        <v>6.5</v>
      </c>
      <c r="CE749" s="148"/>
      <c r="CF749" s="148"/>
      <c r="CG749" s="148"/>
      <c r="CH749" s="169">
        <f t="shared" si="279"/>
        <v>6.5</v>
      </c>
    </row>
    <row r="750" spans="1:86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281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282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283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280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268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269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270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271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272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273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274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275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276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277"/>
        <v>10.25</v>
      </c>
      <c r="BY750" s="148">
        <v>10</v>
      </c>
      <c r="BZ750" s="148">
        <v>10.4</v>
      </c>
      <c r="CA750" s="148">
        <v>10.45</v>
      </c>
      <c r="CB750" s="169">
        <f t="shared" si="278"/>
        <v>10.283333333333333</v>
      </c>
      <c r="CC750" s="148">
        <v>10.45</v>
      </c>
      <c r="CD750" s="148">
        <v>10.45</v>
      </c>
      <c r="CE750" s="148"/>
      <c r="CF750" s="148"/>
      <c r="CG750" s="148"/>
      <c r="CH750" s="169">
        <f t="shared" si="279"/>
        <v>10.45</v>
      </c>
    </row>
    <row r="751" spans="1:86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281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282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283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280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268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269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270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271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272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273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274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275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276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277"/>
        <v>10.6</v>
      </c>
      <c r="BY751" s="148">
        <v>10.4</v>
      </c>
      <c r="BZ751" s="148">
        <v>10.6</v>
      </c>
      <c r="CA751" s="148">
        <v>10.62</v>
      </c>
      <c r="CB751" s="169">
        <f t="shared" si="278"/>
        <v>10.54</v>
      </c>
      <c r="CC751" s="148">
        <v>10.5</v>
      </c>
      <c r="CD751" s="148">
        <v>10.5</v>
      </c>
      <c r="CE751" s="148"/>
      <c r="CF751" s="148"/>
      <c r="CG751" s="148"/>
      <c r="CH751" s="169">
        <f t="shared" si="279"/>
        <v>10.5</v>
      </c>
    </row>
    <row r="752" spans="1:86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69"/>
      <c r="CC752" s="148"/>
      <c r="CD752" s="148"/>
      <c r="CE752" s="148"/>
      <c r="CF752" s="148"/>
      <c r="CG752" s="148"/>
      <c r="CH752" s="169"/>
    </row>
    <row r="753" spans="1:86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281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282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283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280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169">
        <f>AVERAGE(BY753:CA753)</f>
        <v>10.85</v>
      </c>
      <c r="CC753" s="270">
        <v>10.85</v>
      </c>
      <c r="CD753" s="270">
        <v>10.82</v>
      </c>
      <c r="CE753" s="270"/>
      <c r="CF753" s="270"/>
      <c r="CG753" s="270"/>
      <c r="CH753" s="169">
        <f>AVERAGE(CC753:CG753)</f>
        <v>10.835000000000001</v>
      </c>
    </row>
    <row r="754" spans="1:86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281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282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283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280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69">
        <f>AVERAGE(BY754:CA754)</f>
        <v>10.949999999999998</v>
      </c>
      <c r="CC754" s="148">
        <v>10.95</v>
      </c>
      <c r="CD754" s="148">
        <v>10.92</v>
      </c>
      <c r="CE754" s="148"/>
      <c r="CF754" s="148"/>
      <c r="CG754" s="148"/>
      <c r="CH754" s="169">
        <f>AVERAGE(CC754:CG754)</f>
        <v>10.934999999999999</v>
      </c>
    </row>
    <row r="755" spans="1:86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86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86" ht="18.75" customHeight="1" x14ac:dyDescent="0.3"/>
    <row r="758" spans="1:86" ht="18" x14ac:dyDescent="0.25">
      <c r="A758" s="299" t="s">
        <v>45</v>
      </c>
      <c r="B758" s="299"/>
      <c r="C758" s="306"/>
      <c r="D758" s="306"/>
      <c r="E758" s="306"/>
      <c r="F758" s="306"/>
      <c r="G758" s="306"/>
      <c r="H758" s="306"/>
      <c r="I758" s="306"/>
      <c r="J758" s="306"/>
      <c r="K758" s="306"/>
      <c r="L758" s="306"/>
      <c r="M758" s="306"/>
      <c r="N758" s="306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299"/>
      <c r="AM758" s="299"/>
      <c r="AN758" s="299"/>
      <c r="AO758" s="299"/>
      <c r="AP758" s="299"/>
      <c r="AQ758" s="299"/>
      <c r="AR758" s="299"/>
      <c r="AS758" s="299"/>
      <c r="AT758" s="299"/>
      <c r="AU758" s="299"/>
      <c r="AV758" s="299"/>
      <c r="AW758" s="299"/>
      <c r="AX758" s="299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299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299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299"/>
    </row>
    <row r="759" spans="1:86" ht="18.75" customHeight="1" x14ac:dyDescent="0.3">
      <c r="A759" s="217"/>
      <c r="B759" s="197"/>
      <c r="C759" s="300" t="s">
        <v>54</v>
      </c>
      <c r="D759" s="301"/>
      <c r="E759" s="301"/>
      <c r="F759" s="301"/>
      <c r="G759" s="301"/>
      <c r="H759" s="301"/>
      <c r="I759" s="301"/>
      <c r="J759" s="301"/>
      <c r="K759" s="301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  <c r="AA759" s="301"/>
      <c r="AB759" s="301"/>
      <c r="AC759" s="301"/>
      <c r="AD759" s="301"/>
      <c r="AE759" s="301"/>
      <c r="AF759" s="301"/>
      <c r="AG759" s="301"/>
      <c r="AH759" s="301"/>
      <c r="AI759" s="301"/>
      <c r="AJ759" s="301"/>
      <c r="AK759" s="301"/>
      <c r="AL759" s="301"/>
      <c r="AM759" s="301"/>
      <c r="AN759" s="301"/>
      <c r="AO759" s="301"/>
      <c r="AP759" s="301"/>
      <c r="AQ759" s="301"/>
      <c r="AR759" s="301"/>
      <c r="AS759" s="301"/>
      <c r="AT759" s="301"/>
      <c r="AU759" s="301"/>
      <c r="AV759" s="301"/>
      <c r="AW759" s="301"/>
      <c r="AX759" s="301"/>
      <c r="AY759" s="301"/>
      <c r="AZ759" s="301"/>
      <c r="BA759" s="301"/>
      <c r="BB759" s="301"/>
      <c r="BC759" s="301"/>
      <c r="BD759" s="301"/>
      <c r="BE759" s="301"/>
      <c r="BF759" s="301"/>
      <c r="BG759" s="301"/>
      <c r="BH759" s="301"/>
      <c r="BI759" s="301"/>
      <c r="BJ759" s="301"/>
      <c r="BK759" s="301"/>
      <c r="BL759" s="301"/>
      <c r="BM759" s="301"/>
      <c r="BN759" s="301"/>
      <c r="BO759" s="301"/>
      <c r="BP759" s="301"/>
      <c r="BQ759" s="301"/>
      <c r="BR759" s="301"/>
      <c r="BS759" s="301"/>
      <c r="BT759" s="301"/>
      <c r="BU759" s="301"/>
      <c r="BV759" s="302"/>
      <c r="BW759" s="300"/>
      <c r="BX759" s="301"/>
      <c r="BY759" s="301"/>
      <c r="BZ759" s="301"/>
      <c r="CA759" s="301"/>
      <c r="CB759" s="301"/>
      <c r="CC759" s="301"/>
      <c r="CD759" s="301"/>
      <c r="CE759" s="301"/>
      <c r="CF759" s="301"/>
      <c r="CG759" s="301"/>
      <c r="CH759" s="301"/>
    </row>
    <row r="760" spans="1:86" ht="18.75" customHeight="1" x14ac:dyDescent="0.3">
      <c r="A760" s="218"/>
      <c r="B760" s="198"/>
      <c r="C760" s="284" t="s">
        <v>139</v>
      </c>
      <c r="D760" s="285"/>
      <c r="E760" s="285"/>
      <c r="F760" s="286"/>
      <c r="G760" s="280" t="s">
        <v>123</v>
      </c>
      <c r="H760" s="287" t="s">
        <v>139</v>
      </c>
      <c r="I760" s="288"/>
      <c r="J760" s="288"/>
      <c r="K760" s="289"/>
      <c r="L760" s="280" t="s">
        <v>123</v>
      </c>
      <c r="M760" s="287" t="s">
        <v>139</v>
      </c>
      <c r="N760" s="288"/>
      <c r="O760" s="288"/>
      <c r="P760" s="289"/>
      <c r="Q760" s="280" t="s">
        <v>123</v>
      </c>
      <c r="R760" s="284" t="s">
        <v>139</v>
      </c>
      <c r="S760" s="285"/>
      <c r="T760" s="285"/>
      <c r="U760" s="285"/>
      <c r="V760" s="286"/>
      <c r="W760" s="280" t="s">
        <v>123</v>
      </c>
      <c r="X760" s="284" t="s">
        <v>139</v>
      </c>
      <c r="Y760" s="285"/>
      <c r="Z760" s="285"/>
      <c r="AA760" s="286"/>
      <c r="AB760" s="280" t="s">
        <v>123</v>
      </c>
      <c r="AC760" s="287" t="s">
        <v>139</v>
      </c>
      <c r="AD760" s="288"/>
      <c r="AE760" s="288"/>
      <c r="AF760" s="289"/>
      <c r="AG760" s="280" t="s">
        <v>123</v>
      </c>
      <c r="AH760" s="287" t="s">
        <v>139</v>
      </c>
      <c r="AI760" s="288"/>
      <c r="AJ760" s="288"/>
      <c r="AK760" s="288"/>
      <c r="AL760" s="289"/>
      <c r="AM760" s="280" t="s">
        <v>123</v>
      </c>
      <c r="AN760" s="287" t="s">
        <v>139</v>
      </c>
      <c r="AO760" s="288"/>
      <c r="AP760" s="288"/>
      <c r="AQ760" s="289"/>
      <c r="AR760" s="280" t="s">
        <v>123</v>
      </c>
      <c r="AS760" s="287" t="s">
        <v>139</v>
      </c>
      <c r="AT760" s="288"/>
      <c r="AU760" s="288"/>
      <c r="AV760" s="288"/>
      <c r="AW760" s="253"/>
      <c r="AX760" s="280" t="s">
        <v>123</v>
      </c>
      <c r="AY760" s="287" t="s">
        <v>139</v>
      </c>
      <c r="AZ760" s="288"/>
      <c r="BA760" s="288"/>
      <c r="BB760" s="289"/>
      <c r="BC760" s="280" t="s">
        <v>123</v>
      </c>
      <c r="BD760" s="278" t="s">
        <v>139</v>
      </c>
      <c r="BE760" s="279"/>
      <c r="BF760" s="279"/>
      <c r="BG760" s="279"/>
      <c r="BH760" s="280" t="s">
        <v>123</v>
      </c>
      <c r="BI760" s="278" t="s">
        <v>139</v>
      </c>
      <c r="BJ760" s="279"/>
      <c r="BK760" s="279"/>
      <c r="BL760" s="279"/>
      <c r="BM760" s="279"/>
      <c r="BN760" s="280" t="s">
        <v>123</v>
      </c>
      <c r="BO760" s="278" t="s">
        <v>316</v>
      </c>
      <c r="BP760" s="279"/>
      <c r="BQ760" s="279"/>
      <c r="BR760" s="279"/>
      <c r="BS760" s="280" t="s">
        <v>123</v>
      </c>
      <c r="BT760" s="278" t="s">
        <v>316</v>
      </c>
      <c r="BU760" s="279"/>
      <c r="BV760" s="279"/>
      <c r="BW760" s="279"/>
      <c r="BX760" s="280" t="s">
        <v>123</v>
      </c>
      <c r="BY760" s="278" t="s">
        <v>316</v>
      </c>
      <c r="BZ760" s="279"/>
      <c r="CA760" s="279"/>
      <c r="CB760" s="280" t="s">
        <v>123</v>
      </c>
      <c r="CC760" s="278" t="s">
        <v>316</v>
      </c>
      <c r="CD760" s="279"/>
      <c r="CE760" s="279"/>
      <c r="CF760" s="279"/>
      <c r="CG760" s="279"/>
      <c r="CH760" s="280" t="s">
        <v>123</v>
      </c>
    </row>
    <row r="761" spans="1:86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1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1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1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1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1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1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1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1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1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1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1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1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1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1"/>
      <c r="BY761" s="138" t="s">
        <v>326</v>
      </c>
      <c r="BZ761" s="138" t="s">
        <v>146</v>
      </c>
      <c r="CA761" s="138" t="s">
        <v>327</v>
      </c>
      <c r="CB761" s="281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1"/>
    </row>
    <row r="762" spans="1:86" ht="18" customHeight="1" x14ac:dyDescent="0.25">
      <c r="A762" s="282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284">AVERAGE(X762:AA762)</f>
        <v>5.25</v>
      </c>
      <c r="AC762" s="144"/>
      <c r="AD762" s="135"/>
      <c r="AE762" s="135"/>
      <c r="AF762" s="135"/>
      <c r="AG762" s="238" t="e">
        <f t="shared" ref="AG762:AG792" si="28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286">AVERAGE(AH762:AL762)</f>
        <v>#DIV/0!</v>
      </c>
      <c r="AN762" s="144"/>
      <c r="AO762" s="135"/>
      <c r="AP762" s="135"/>
      <c r="AQ762" s="135"/>
      <c r="AR762" s="238" t="e">
        <f t="shared" ref="AR762:AR792" si="28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288">AVERAGE(AS762:AV762)</f>
        <v>#DIV/0!</v>
      </c>
      <c r="AY762" s="144"/>
      <c r="AZ762" s="135"/>
      <c r="BA762" s="135"/>
      <c r="BB762" s="135"/>
      <c r="BC762" s="238" t="e">
        <f t="shared" ref="BC762:BC792" si="289">AVERAGE(AY762:BB762)</f>
        <v>#DIV/0!</v>
      </c>
      <c r="BD762" s="144"/>
      <c r="BE762" s="135"/>
      <c r="BF762" s="135"/>
      <c r="BG762" s="135"/>
      <c r="BH762" s="238" t="e">
        <f t="shared" ref="BH762:BH792" si="290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291">AVERAGE(BI762:BM762)</f>
        <v>#DIV/0!</v>
      </c>
      <c r="BO762" s="144"/>
      <c r="BP762" s="135"/>
      <c r="BQ762" s="135"/>
      <c r="BR762" s="135"/>
      <c r="BS762" s="238" t="e">
        <f t="shared" ref="BS762:BS792" si="292">AVERAGE(BO762:BR762)</f>
        <v>#DIV/0!</v>
      </c>
      <c r="BT762" s="144"/>
      <c r="BU762" s="135"/>
      <c r="BV762" s="135"/>
      <c r="BW762" s="135"/>
      <c r="BX762" s="238" t="e">
        <f t="shared" ref="BX762:BX792" si="293">AVERAGE(BT762:BW762)</f>
        <v>#DIV/0!</v>
      </c>
      <c r="BY762" s="144"/>
      <c r="BZ762" s="144"/>
      <c r="CA762" s="135"/>
      <c r="CB762" s="238" t="e">
        <f t="shared" ref="CB762:CB792" si="294">AVERAGE(BY762:CA762)</f>
        <v>#DIV/0!</v>
      </c>
      <c r="CC762" s="144"/>
      <c r="CD762" s="144"/>
      <c r="CE762" s="144"/>
      <c r="CF762" s="144"/>
      <c r="CG762" s="135"/>
      <c r="CH762" s="238" t="e">
        <f t="shared" ref="CH762:CH792" si="295">AVERAGE(CC762:CG762)</f>
        <v>#DIV/0!</v>
      </c>
    </row>
    <row r="763" spans="1:86" ht="18" customHeight="1" x14ac:dyDescent="0.25">
      <c r="A763" s="283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296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28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28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28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28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28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289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290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291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292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293"/>
        <v>5.7249999999999996</v>
      </c>
      <c r="BY763" s="148">
        <v>6.2</v>
      </c>
      <c r="BZ763" s="148">
        <v>6</v>
      </c>
      <c r="CA763" s="148">
        <v>5.7</v>
      </c>
      <c r="CB763" s="169">
        <f t="shared" si="294"/>
        <v>5.9666666666666659</v>
      </c>
      <c r="CC763" s="148">
        <v>5.2</v>
      </c>
      <c r="CD763" s="148">
        <v>5.7</v>
      </c>
      <c r="CE763" s="148"/>
      <c r="CF763" s="148"/>
      <c r="CG763" s="148"/>
      <c r="CH763" s="169">
        <f t="shared" si="295"/>
        <v>5.45</v>
      </c>
    </row>
    <row r="764" spans="1:86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297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298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299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296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28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28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28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28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28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289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290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291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292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293"/>
        <v>5.75</v>
      </c>
      <c r="BY764" s="148">
        <v>7</v>
      </c>
      <c r="BZ764" s="148">
        <v>7</v>
      </c>
      <c r="CA764" s="148">
        <v>6.5</v>
      </c>
      <c r="CB764" s="169">
        <f t="shared" si="294"/>
        <v>6.833333333333333</v>
      </c>
      <c r="CC764" s="148">
        <v>7</v>
      </c>
      <c r="CD764" s="148">
        <v>7.5</v>
      </c>
      <c r="CE764" s="148"/>
      <c r="CF764" s="148"/>
      <c r="CG764" s="148"/>
      <c r="CH764" s="169">
        <f t="shared" si="295"/>
        <v>7.25</v>
      </c>
    </row>
    <row r="765" spans="1:86" ht="18" customHeight="1" x14ac:dyDescent="0.25">
      <c r="A765" s="282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296"/>
        <v>2.5</v>
      </c>
      <c r="X765" s="135"/>
      <c r="Y765" s="135"/>
      <c r="Z765" s="135"/>
      <c r="AA765" s="135"/>
      <c r="AB765" s="238" t="e">
        <f t="shared" si="284"/>
        <v>#DIV/0!</v>
      </c>
      <c r="AC765" s="135"/>
      <c r="AD765" s="135"/>
      <c r="AE765" s="135"/>
      <c r="AF765" s="135"/>
      <c r="AG765" s="238" t="e">
        <f t="shared" si="285"/>
        <v>#DIV/0!</v>
      </c>
      <c r="AH765" s="135"/>
      <c r="AI765" s="135"/>
      <c r="AJ765" s="135"/>
      <c r="AK765" s="135"/>
      <c r="AL765" s="135"/>
      <c r="AM765" s="238" t="e">
        <f t="shared" si="286"/>
        <v>#DIV/0!</v>
      </c>
      <c r="AN765" s="135"/>
      <c r="AO765" s="135"/>
      <c r="AP765" s="135"/>
      <c r="AQ765" s="135"/>
      <c r="AR765" s="238" t="e">
        <f t="shared" si="287"/>
        <v>#DIV/0!</v>
      </c>
      <c r="AS765" s="135"/>
      <c r="AT765" s="135"/>
      <c r="AU765" s="135"/>
      <c r="AV765" s="135"/>
      <c r="AW765" s="135"/>
      <c r="AX765" s="238" t="e">
        <f t="shared" si="288"/>
        <v>#DIV/0!</v>
      </c>
      <c r="AY765" s="135"/>
      <c r="AZ765" s="135"/>
      <c r="BA765" s="135"/>
      <c r="BB765" s="135"/>
      <c r="BC765" s="238" t="e">
        <f t="shared" si="289"/>
        <v>#DIV/0!</v>
      </c>
      <c r="BD765" s="135"/>
      <c r="BE765" s="135"/>
      <c r="BF765" s="135"/>
      <c r="BG765" s="135"/>
      <c r="BH765" s="238" t="e">
        <f t="shared" si="290"/>
        <v>#DIV/0!</v>
      </c>
      <c r="BI765" s="135"/>
      <c r="BJ765" s="135"/>
      <c r="BK765" s="135"/>
      <c r="BL765" s="135"/>
      <c r="BM765" s="135"/>
      <c r="BN765" s="238" t="e">
        <f t="shared" si="291"/>
        <v>#DIV/0!</v>
      </c>
      <c r="BO765" s="135"/>
      <c r="BP765" s="135"/>
      <c r="BQ765" s="135"/>
      <c r="BR765" s="135"/>
      <c r="BS765" s="238" t="e">
        <f t="shared" si="292"/>
        <v>#DIV/0!</v>
      </c>
      <c r="BT765" s="135"/>
      <c r="BU765" s="135"/>
      <c r="BV765" s="135"/>
      <c r="BW765" s="135"/>
      <c r="BX765" s="238" t="e">
        <f t="shared" si="293"/>
        <v>#DIV/0!</v>
      </c>
      <c r="BY765" s="135"/>
      <c r="BZ765" s="135"/>
      <c r="CA765" s="135"/>
      <c r="CB765" s="238" t="e">
        <f t="shared" si="294"/>
        <v>#DIV/0!</v>
      </c>
      <c r="CC765" s="135"/>
      <c r="CD765" s="135"/>
      <c r="CE765" s="135"/>
      <c r="CF765" s="135"/>
      <c r="CG765" s="135"/>
      <c r="CH765" s="238" t="e">
        <f t="shared" si="295"/>
        <v>#DIV/0!</v>
      </c>
    </row>
    <row r="766" spans="1:86" ht="18" customHeight="1" x14ac:dyDescent="0.25">
      <c r="A766" s="283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297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298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299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296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28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28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28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28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28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289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290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291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292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293"/>
        <v>2.4500000000000002</v>
      </c>
      <c r="BY766" s="148">
        <v>3</v>
      </c>
      <c r="BZ766" s="148">
        <v>2.5</v>
      </c>
      <c r="CA766" s="148">
        <v>2.5</v>
      </c>
      <c r="CB766" s="169">
        <f t="shared" si="294"/>
        <v>2.6666666666666665</v>
      </c>
      <c r="CC766" s="148">
        <v>3.3</v>
      </c>
      <c r="CD766" s="148">
        <v>3.3</v>
      </c>
      <c r="CE766" s="148"/>
      <c r="CF766" s="148"/>
      <c r="CG766" s="148"/>
      <c r="CH766" s="169">
        <f t="shared" si="295"/>
        <v>3.3</v>
      </c>
    </row>
    <row r="767" spans="1:86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297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298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299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296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28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28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28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28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28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289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290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291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292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293"/>
        <v>2.8250000000000002</v>
      </c>
      <c r="BY767" s="148">
        <v>2.5</v>
      </c>
      <c r="BZ767" s="148">
        <v>3.3</v>
      </c>
      <c r="CA767" s="148">
        <v>3.3</v>
      </c>
      <c r="CB767" s="169">
        <f t="shared" si="294"/>
        <v>3.0333333333333332</v>
      </c>
      <c r="CC767" s="148">
        <v>3.3</v>
      </c>
      <c r="CD767" s="148">
        <v>4.2</v>
      </c>
      <c r="CE767" s="148"/>
      <c r="CF767" s="148"/>
      <c r="CG767" s="148"/>
      <c r="CH767" s="169">
        <f t="shared" si="295"/>
        <v>3.75</v>
      </c>
    </row>
    <row r="768" spans="1:86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297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298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299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296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28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28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28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28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28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289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290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291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292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293"/>
        <v>19.5</v>
      </c>
      <c r="BY768" s="148">
        <v>18</v>
      </c>
      <c r="BZ768" s="148">
        <v>20</v>
      </c>
      <c r="CA768" s="148">
        <v>18.7</v>
      </c>
      <c r="CB768" s="169">
        <f t="shared" si="294"/>
        <v>18.900000000000002</v>
      </c>
      <c r="CC768" s="148">
        <v>15.5</v>
      </c>
      <c r="CD768" s="148">
        <v>15</v>
      </c>
      <c r="CE768" s="148"/>
      <c r="CF768" s="148"/>
      <c r="CG768" s="148"/>
      <c r="CH768" s="169">
        <f t="shared" si="295"/>
        <v>15.25</v>
      </c>
    </row>
    <row r="769" spans="1:86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297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298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299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296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28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28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28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28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28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289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290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291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292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293"/>
        <v>16.25</v>
      </c>
      <c r="BY769" s="148">
        <v>18</v>
      </c>
      <c r="BZ769" s="148">
        <v>20</v>
      </c>
      <c r="CA769" s="148">
        <v>19</v>
      </c>
      <c r="CB769" s="169">
        <f t="shared" si="294"/>
        <v>19</v>
      </c>
      <c r="CC769" s="148">
        <v>15</v>
      </c>
      <c r="CD769" s="148">
        <v>15</v>
      </c>
      <c r="CE769" s="148"/>
      <c r="CF769" s="148"/>
      <c r="CG769" s="148"/>
      <c r="CH769" s="169">
        <f t="shared" si="295"/>
        <v>15</v>
      </c>
    </row>
    <row r="770" spans="1:86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297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298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299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296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28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28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28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28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28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289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290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291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292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293"/>
        <v>5</v>
      </c>
      <c r="BY770" s="148">
        <v>7</v>
      </c>
      <c r="BZ770" s="148">
        <v>7</v>
      </c>
      <c r="CA770" s="148">
        <v>6.72</v>
      </c>
      <c r="CB770" s="169">
        <f t="shared" si="294"/>
        <v>6.9066666666666663</v>
      </c>
      <c r="CC770" s="148">
        <v>6.72</v>
      </c>
      <c r="CD770" s="148">
        <v>6.72</v>
      </c>
      <c r="CE770" s="148"/>
      <c r="CF770" s="148"/>
      <c r="CG770" s="148"/>
      <c r="CH770" s="169">
        <f t="shared" si="295"/>
        <v>6.72</v>
      </c>
    </row>
    <row r="771" spans="1:86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297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298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299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296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28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28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28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28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28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289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290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291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292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293"/>
        <v>13</v>
      </c>
      <c r="BY771" s="148">
        <v>13</v>
      </c>
      <c r="BZ771" s="148">
        <v>13</v>
      </c>
      <c r="CA771" s="148">
        <v>12.5</v>
      </c>
      <c r="CB771" s="169">
        <f t="shared" si="294"/>
        <v>12.833333333333334</v>
      </c>
      <c r="CC771" s="148">
        <v>12.5</v>
      </c>
      <c r="CD771" s="148">
        <v>12.5</v>
      </c>
      <c r="CE771" s="148"/>
      <c r="CF771" s="148"/>
      <c r="CG771" s="148"/>
      <c r="CH771" s="169">
        <f t="shared" si="295"/>
        <v>12.5</v>
      </c>
    </row>
    <row r="772" spans="1:86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297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298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299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296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28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28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28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28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28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289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290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291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292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293"/>
        <v>16.5</v>
      </c>
      <c r="BY772" s="148">
        <v>15</v>
      </c>
      <c r="BZ772" s="148">
        <v>15</v>
      </c>
      <c r="CA772" s="148">
        <v>14.75</v>
      </c>
      <c r="CB772" s="169">
        <f t="shared" si="294"/>
        <v>14.916666666666666</v>
      </c>
      <c r="CC772" s="148">
        <v>14.75</v>
      </c>
      <c r="CD772" s="148">
        <v>14.75</v>
      </c>
      <c r="CE772" s="148"/>
      <c r="CF772" s="148"/>
      <c r="CG772" s="148"/>
      <c r="CH772" s="169">
        <f t="shared" si="295"/>
        <v>14.75</v>
      </c>
    </row>
    <row r="773" spans="1:86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297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298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299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296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28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28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28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28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28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289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290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291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292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293"/>
        <v>17.5</v>
      </c>
      <c r="BY773" s="148">
        <v>16</v>
      </c>
      <c r="BZ773" s="148">
        <v>16</v>
      </c>
      <c r="CA773" s="148">
        <v>16.5</v>
      </c>
      <c r="CB773" s="169">
        <f t="shared" si="294"/>
        <v>16.166666666666668</v>
      </c>
      <c r="CC773" s="148">
        <v>18</v>
      </c>
      <c r="CD773" s="148">
        <v>16.5</v>
      </c>
      <c r="CE773" s="148"/>
      <c r="CF773" s="148"/>
      <c r="CG773" s="148"/>
      <c r="CH773" s="169">
        <f t="shared" si="295"/>
        <v>17.25</v>
      </c>
    </row>
    <row r="774" spans="1:86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297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298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299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296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28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28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28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28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28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289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290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291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292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293"/>
        <v>90</v>
      </c>
      <c r="BY774" s="148">
        <v>90</v>
      </c>
      <c r="BZ774" s="148">
        <v>90</v>
      </c>
      <c r="CA774" s="148">
        <v>88.62</v>
      </c>
      <c r="CB774" s="169">
        <f t="shared" si="294"/>
        <v>89.54</v>
      </c>
      <c r="CC774" s="148">
        <v>88.62</v>
      </c>
      <c r="CD774" s="148">
        <v>88.62</v>
      </c>
      <c r="CE774" s="148"/>
      <c r="CF774" s="148"/>
      <c r="CG774" s="148"/>
      <c r="CH774" s="169">
        <f t="shared" si="295"/>
        <v>88.62</v>
      </c>
    </row>
    <row r="775" spans="1:86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297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298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299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296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28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28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28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28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28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289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290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291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292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293"/>
        <v>90</v>
      </c>
      <c r="BY775" s="148">
        <v>90</v>
      </c>
      <c r="BZ775" s="148">
        <v>90</v>
      </c>
      <c r="CA775" s="148">
        <v>90</v>
      </c>
      <c r="CB775" s="169">
        <f t="shared" si="294"/>
        <v>90</v>
      </c>
      <c r="CC775" s="148">
        <v>90</v>
      </c>
      <c r="CD775" s="148">
        <v>90</v>
      </c>
      <c r="CE775" s="148"/>
      <c r="CF775" s="148"/>
      <c r="CG775" s="148"/>
      <c r="CH775" s="169">
        <f t="shared" si="295"/>
        <v>90</v>
      </c>
    </row>
    <row r="776" spans="1:86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297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298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299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296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28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28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28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28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28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289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290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291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292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293"/>
        <v>5</v>
      </c>
      <c r="BY776" s="148">
        <v>5</v>
      </c>
      <c r="BZ776" s="148">
        <v>5</v>
      </c>
      <c r="CA776" s="148">
        <v>5</v>
      </c>
      <c r="CB776" s="169">
        <f t="shared" si="294"/>
        <v>5</v>
      </c>
      <c r="CC776" s="148">
        <v>5</v>
      </c>
      <c r="CD776" s="148">
        <v>5</v>
      </c>
      <c r="CE776" s="148"/>
      <c r="CF776" s="148"/>
      <c r="CG776" s="148"/>
      <c r="CH776" s="169">
        <f t="shared" si="295"/>
        <v>5</v>
      </c>
    </row>
    <row r="777" spans="1:86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297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298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299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296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28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28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28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28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28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289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290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291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292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293"/>
        <v>11.7</v>
      </c>
      <c r="BY777" s="148">
        <v>12</v>
      </c>
      <c r="BZ777" s="148">
        <v>12</v>
      </c>
      <c r="CA777" s="148">
        <v>13.25</v>
      </c>
      <c r="CB777" s="169">
        <f t="shared" si="294"/>
        <v>12.416666666666666</v>
      </c>
      <c r="CC777" s="148">
        <v>13.33</v>
      </c>
      <c r="CD777" s="148">
        <v>11.6</v>
      </c>
      <c r="CE777" s="148"/>
      <c r="CF777" s="148"/>
      <c r="CG777" s="148"/>
      <c r="CH777" s="169">
        <f t="shared" si="295"/>
        <v>12.465</v>
      </c>
    </row>
    <row r="778" spans="1:86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297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298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299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296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28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28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28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28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28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289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290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291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292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293"/>
        <v>10</v>
      </c>
      <c r="BY778" s="148">
        <v>10.5</v>
      </c>
      <c r="BZ778" s="148">
        <v>10.5</v>
      </c>
      <c r="CA778" s="148">
        <v>10.5</v>
      </c>
      <c r="CB778" s="169">
        <f t="shared" si="294"/>
        <v>10.5</v>
      </c>
      <c r="CC778" s="148">
        <v>10.5</v>
      </c>
      <c r="CD778" s="148">
        <v>10.5</v>
      </c>
      <c r="CE778" s="148"/>
      <c r="CF778" s="148"/>
      <c r="CG778" s="148"/>
      <c r="CH778" s="169">
        <f t="shared" si="295"/>
        <v>10.5</v>
      </c>
    </row>
    <row r="779" spans="1:86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297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298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299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296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28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28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28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28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28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289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290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291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292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293"/>
        <v>35</v>
      </c>
      <c r="BY779" s="148">
        <v>35</v>
      </c>
      <c r="BZ779" s="148">
        <v>35</v>
      </c>
      <c r="CA779" s="148">
        <v>35</v>
      </c>
      <c r="CB779" s="169">
        <f t="shared" si="294"/>
        <v>35</v>
      </c>
      <c r="CC779" s="148">
        <v>35</v>
      </c>
      <c r="CD779" s="148">
        <v>35</v>
      </c>
      <c r="CE779" s="148"/>
      <c r="CF779" s="148"/>
      <c r="CG779" s="148"/>
      <c r="CH779" s="169">
        <f t="shared" si="295"/>
        <v>35</v>
      </c>
    </row>
    <row r="780" spans="1:86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297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298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299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296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28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28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28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28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28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289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290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291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292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293"/>
        <v>35</v>
      </c>
      <c r="BY780" s="148">
        <v>35</v>
      </c>
      <c r="BZ780" s="148">
        <v>35</v>
      </c>
      <c r="CA780" s="148">
        <v>35</v>
      </c>
      <c r="CB780" s="169">
        <f t="shared" si="294"/>
        <v>35</v>
      </c>
      <c r="CC780" s="148">
        <v>35</v>
      </c>
      <c r="CD780" s="148">
        <v>35</v>
      </c>
      <c r="CE780" s="148"/>
      <c r="CF780" s="148"/>
      <c r="CG780" s="148"/>
      <c r="CH780" s="169">
        <f t="shared" si="295"/>
        <v>35</v>
      </c>
    </row>
    <row r="781" spans="1:86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297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298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299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296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28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28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28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28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28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289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290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291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292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293"/>
        <v>5.15</v>
      </c>
      <c r="BY781" s="148">
        <v>5</v>
      </c>
      <c r="BZ781" s="148">
        <v>5</v>
      </c>
      <c r="CA781" s="148">
        <v>4.8</v>
      </c>
      <c r="CB781" s="169">
        <f t="shared" si="294"/>
        <v>4.9333333333333336</v>
      </c>
      <c r="CC781" s="148">
        <v>4.8</v>
      </c>
      <c r="CD781" s="148">
        <v>4.8</v>
      </c>
      <c r="CE781" s="148"/>
      <c r="CF781" s="148"/>
      <c r="CG781" s="148"/>
      <c r="CH781" s="169">
        <f t="shared" si="295"/>
        <v>4.8</v>
      </c>
    </row>
    <row r="782" spans="1:86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297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298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299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296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28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28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28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28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28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289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290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291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292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293"/>
        <v>4.3000000000000007</v>
      </c>
      <c r="BY782" s="148">
        <v>4</v>
      </c>
      <c r="BZ782" s="148">
        <v>4</v>
      </c>
      <c r="CA782" s="148">
        <v>4</v>
      </c>
      <c r="CB782" s="169">
        <f t="shared" si="294"/>
        <v>4</v>
      </c>
      <c r="CC782" s="148">
        <v>4</v>
      </c>
      <c r="CD782" s="148">
        <v>4</v>
      </c>
      <c r="CE782" s="148"/>
      <c r="CF782" s="148"/>
      <c r="CG782" s="148"/>
      <c r="CH782" s="169">
        <f t="shared" si="295"/>
        <v>4</v>
      </c>
    </row>
    <row r="783" spans="1:86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297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298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299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296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28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28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28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28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28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289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290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291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292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293"/>
        <v>3.5</v>
      </c>
      <c r="BY783" s="148">
        <v>3.5</v>
      </c>
      <c r="BZ783" s="148">
        <v>3.5</v>
      </c>
      <c r="CA783" s="148">
        <v>3.38</v>
      </c>
      <c r="CB783" s="169">
        <f t="shared" si="294"/>
        <v>3.4599999999999995</v>
      </c>
      <c r="CC783" s="148">
        <v>3.38</v>
      </c>
      <c r="CD783" s="148">
        <v>3.38</v>
      </c>
      <c r="CE783" s="148"/>
      <c r="CF783" s="148"/>
      <c r="CG783" s="148"/>
      <c r="CH783" s="169">
        <f t="shared" si="295"/>
        <v>3.38</v>
      </c>
    </row>
    <row r="784" spans="1:86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297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298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299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296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28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28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28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28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28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289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290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291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292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293"/>
        <v>17</v>
      </c>
      <c r="BY784" s="148">
        <v>17</v>
      </c>
      <c r="BZ784" s="148">
        <v>17</v>
      </c>
      <c r="CA784" s="148">
        <v>17.5</v>
      </c>
      <c r="CB784" s="169">
        <f t="shared" si="294"/>
        <v>17.166666666666668</v>
      </c>
      <c r="CC784" s="148">
        <v>17.5</v>
      </c>
      <c r="CD784" s="148">
        <v>17.5</v>
      </c>
      <c r="CE784" s="148"/>
      <c r="CF784" s="148"/>
      <c r="CG784" s="148"/>
      <c r="CH784" s="169">
        <f t="shared" si="295"/>
        <v>17.5</v>
      </c>
    </row>
    <row r="785" spans="1:86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297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298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299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296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28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28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28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28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28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289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290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291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292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293"/>
        <v>17.75</v>
      </c>
      <c r="BY785" s="148">
        <v>17</v>
      </c>
      <c r="BZ785" s="148">
        <v>17</v>
      </c>
      <c r="CA785" s="148">
        <v>17.5</v>
      </c>
      <c r="CB785" s="169">
        <f t="shared" si="294"/>
        <v>17.166666666666668</v>
      </c>
      <c r="CC785" s="148">
        <v>17.5</v>
      </c>
      <c r="CD785" s="148">
        <v>17.5</v>
      </c>
      <c r="CE785" s="148"/>
      <c r="CF785" s="148"/>
      <c r="CG785" s="148"/>
      <c r="CH785" s="169">
        <f t="shared" si="295"/>
        <v>17.5</v>
      </c>
    </row>
    <row r="786" spans="1:86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297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298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299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296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28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28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28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28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28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289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290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291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292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293"/>
        <v>16.5</v>
      </c>
      <c r="BY786" s="148">
        <v>16</v>
      </c>
      <c r="BZ786" s="148">
        <v>16</v>
      </c>
      <c r="CA786" s="148">
        <v>15.75</v>
      </c>
      <c r="CB786" s="169">
        <f t="shared" si="294"/>
        <v>15.916666666666666</v>
      </c>
      <c r="CC786" s="148">
        <v>15.75</v>
      </c>
      <c r="CD786" s="148">
        <v>15.75</v>
      </c>
      <c r="CE786" s="148"/>
      <c r="CF786" s="148"/>
      <c r="CG786" s="148"/>
      <c r="CH786" s="169">
        <f t="shared" si="295"/>
        <v>15.75</v>
      </c>
    </row>
    <row r="787" spans="1:86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297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298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299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296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28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28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28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28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28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289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290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291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292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293"/>
        <v>4</v>
      </c>
      <c r="BY787" s="148">
        <v>4</v>
      </c>
      <c r="BZ787" s="148">
        <v>4</v>
      </c>
      <c r="CA787" s="148">
        <v>4</v>
      </c>
      <c r="CB787" s="169">
        <f t="shared" si="294"/>
        <v>4</v>
      </c>
      <c r="CC787" s="148">
        <v>4</v>
      </c>
      <c r="CD787" s="148">
        <v>4</v>
      </c>
      <c r="CE787" s="148"/>
      <c r="CF787" s="148"/>
      <c r="CG787" s="148"/>
      <c r="CH787" s="169">
        <f t="shared" si="295"/>
        <v>4</v>
      </c>
    </row>
    <row r="788" spans="1:86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297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298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299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296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28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28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28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28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28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289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290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291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292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293"/>
        <v>3</v>
      </c>
      <c r="BY788" s="148">
        <v>3</v>
      </c>
      <c r="BZ788" s="148">
        <v>3</v>
      </c>
      <c r="CA788" s="148">
        <v>3</v>
      </c>
      <c r="CB788" s="169">
        <f t="shared" si="294"/>
        <v>3</v>
      </c>
      <c r="CC788" s="148">
        <v>3</v>
      </c>
      <c r="CD788" s="148">
        <v>3</v>
      </c>
      <c r="CE788" s="148"/>
      <c r="CF788" s="148"/>
      <c r="CG788" s="148"/>
      <c r="CH788" s="169">
        <f t="shared" si="295"/>
        <v>3</v>
      </c>
    </row>
    <row r="789" spans="1:86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297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298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299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296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28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28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28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28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28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289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290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291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292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293"/>
        <v>40</v>
      </c>
      <c r="BY789" s="148">
        <v>40</v>
      </c>
      <c r="BZ789" s="148">
        <v>40</v>
      </c>
      <c r="CA789" s="148">
        <v>40</v>
      </c>
      <c r="CB789" s="169">
        <f t="shared" si="294"/>
        <v>40</v>
      </c>
      <c r="CC789" s="148">
        <v>40</v>
      </c>
      <c r="CD789" s="148">
        <v>40</v>
      </c>
      <c r="CE789" s="148"/>
      <c r="CF789" s="148"/>
      <c r="CG789" s="148"/>
      <c r="CH789" s="169">
        <f t="shared" si="295"/>
        <v>40</v>
      </c>
    </row>
    <row r="790" spans="1:86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297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298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299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296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28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28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28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28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28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289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290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291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292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293"/>
        <v>6.9</v>
      </c>
      <c r="BY790" s="148">
        <v>6.9</v>
      </c>
      <c r="BZ790" s="148">
        <v>6.9</v>
      </c>
      <c r="CA790" s="148">
        <v>6.9</v>
      </c>
      <c r="CB790" s="169">
        <f t="shared" si="294"/>
        <v>6.9000000000000012</v>
      </c>
      <c r="CC790" s="148">
        <v>6.8</v>
      </c>
      <c r="CD790" s="148">
        <v>6.8</v>
      </c>
      <c r="CE790" s="148"/>
      <c r="CF790" s="148"/>
      <c r="CG790" s="148"/>
      <c r="CH790" s="169">
        <f t="shared" si="295"/>
        <v>6.8</v>
      </c>
    </row>
    <row r="791" spans="1:86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297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298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299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296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28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28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28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28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28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289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290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291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292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293"/>
        <v>10.375</v>
      </c>
      <c r="BY791" s="148">
        <v>10.3</v>
      </c>
      <c r="BZ791" s="148">
        <v>10.5</v>
      </c>
      <c r="CA791" s="148">
        <v>10.43</v>
      </c>
      <c r="CB791" s="169">
        <f t="shared" si="294"/>
        <v>10.41</v>
      </c>
      <c r="CC791" s="148">
        <v>10.4</v>
      </c>
      <c r="CD791" s="148">
        <v>10.4</v>
      </c>
      <c r="CE791" s="148"/>
      <c r="CF791" s="148"/>
      <c r="CG791" s="148"/>
      <c r="CH791" s="169">
        <f t="shared" si="295"/>
        <v>10.4</v>
      </c>
    </row>
    <row r="792" spans="1:86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297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298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299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296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28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28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28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28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28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289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290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291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292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293"/>
        <v>10.3</v>
      </c>
      <c r="BY792" s="148">
        <v>10.3</v>
      </c>
      <c r="BZ792" s="148">
        <v>10.3</v>
      </c>
      <c r="CA792" s="148">
        <v>10.3</v>
      </c>
      <c r="CB792" s="169">
        <f t="shared" si="294"/>
        <v>10.3</v>
      </c>
      <c r="CC792" s="148">
        <v>10.3</v>
      </c>
      <c r="CD792" s="148">
        <v>10.3</v>
      </c>
      <c r="CE792" s="148"/>
      <c r="CF792" s="148"/>
      <c r="CG792" s="148"/>
      <c r="CH792" s="169">
        <f t="shared" si="295"/>
        <v>10.3</v>
      </c>
    </row>
    <row r="793" spans="1:86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69"/>
      <c r="CC793" s="148"/>
      <c r="CD793" s="148"/>
      <c r="CE793" s="148"/>
      <c r="CF793" s="148"/>
      <c r="CG793" s="148"/>
      <c r="CH793" s="169"/>
    </row>
    <row r="794" spans="1:86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297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298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299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296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169">
        <f>AVERAGE(BY794:CA794)</f>
        <v>10.85</v>
      </c>
      <c r="CC794" s="270">
        <v>10.85</v>
      </c>
      <c r="CD794" s="270">
        <v>10.82</v>
      </c>
      <c r="CE794" s="270"/>
      <c r="CF794" s="270"/>
      <c r="CG794" s="270"/>
      <c r="CH794" s="169">
        <f>AVERAGE(CC794:CG794)</f>
        <v>10.835000000000001</v>
      </c>
    </row>
    <row r="795" spans="1:86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297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298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299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296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69">
        <f>AVERAGE(BY795:CA795)</f>
        <v>10.949999999999998</v>
      </c>
      <c r="CC795" s="148">
        <v>10.95</v>
      </c>
      <c r="CD795" s="148">
        <v>10.92</v>
      </c>
      <c r="CE795" s="148"/>
      <c r="CF795" s="148"/>
      <c r="CG795" s="148"/>
      <c r="CH795" s="169">
        <f>AVERAGE(CC795:CG795)</f>
        <v>10.934999999999999</v>
      </c>
    </row>
    <row r="796" spans="1:86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86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86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86" ht="18" x14ac:dyDescent="0.25">
      <c r="A799" s="299" t="s">
        <v>45</v>
      </c>
      <c r="B799" s="299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299"/>
      <c r="AM799" s="299"/>
      <c r="AN799" s="299"/>
      <c r="AO799" s="299"/>
      <c r="AP799" s="299"/>
      <c r="AQ799" s="299"/>
      <c r="AR799" s="299"/>
      <c r="AS799" s="299"/>
      <c r="AT799" s="299"/>
      <c r="AU799" s="299"/>
      <c r="AV799" s="299"/>
      <c r="AW799" s="299"/>
      <c r="AX799" s="299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299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299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299"/>
    </row>
    <row r="800" spans="1:86" ht="18.75" customHeight="1" x14ac:dyDescent="0.3">
      <c r="A800" s="217"/>
      <c r="B800" s="197"/>
      <c r="C800" s="300" t="s">
        <v>42</v>
      </c>
      <c r="D800" s="301"/>
      <c r="E800" s="301"/>
      <c r="F800" s="301"/>
      <c r="G800" s="301"/>
      <c r="H800" s="301"/>
      <c r="I800" s="301"/>
      <c r="J800" s="301"/>
      <c r="K800" s="301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  <c r="AA800" s="301"/>
      <c r="AB800" s="301"/>
      <c r="AC800" s="301"/>
      <c r="AD800" s="301"/>
      <c r="AE800" s="301"/>
      <c r="AF800" s="301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1"/>
      <c r="AV800" s="301"/>
      <c r="AW800" s="301"/>
      <c r="AX800" s="301"/>
      <c r="AY800" s="301"/>
      <c r="AZ800" s="301"/>
      <c r="BA800" s="301"/>
      <c r="BB800" s="301"/>
      <c r="BC800" s="301"/>
      <c r="BD800" s="301"/>
      <c r="BE800" s="301"/>
      <c r="BF800" s="301"/>
      <c r="BG800" s="301"/>
      <c r="BH800" s="301"/>
      <c r="BI800" s="301"/>
      <c r="BJ800" s="301"/>
      <c r="BK800" s="301"/>
      <c r="BL800" s="301"/>
      <c r="BM800" s="301"/>
      <c r="BN800" s="301"/>
      <c r="BO800" s="301"/>
      <c r="BP800" s="301"/>
      <c r="BQ800" s="301"/>
      <c r="BR800" s="301"/>
      <c r="BS800" s="301"/>
      <c r="BT800" s="301"/>
      <c r="BU800" s="301"/>
      <c r="BV800" s="302"/>
      <c r="BW800" s="300"/>
      <c r="BX800" s="301"/>
      <c r="BY800" s="301"/>
      <c r="BZ800" s="301"/>
      <c r="CA800" s="301"/>
      <c r="CB800" s="301"/>
      <c r="CC800" s="301"/>
      <c r="CD800" s="301"/>
      <c r="CE800" s="301"/>
      <c r="CF800" s="301"/>
      <c r="CG800" s="301"/>
      <c r="CH800" s="301"/>
    </row>
    <row r="801" spans="1:86" ht="18.75" customHeight="1" x14ac:dyDescent="0.3">
      <c r="A801" s="218"/>
      <c r="B801" s="198"/>
      <c r="C801" s="284" t="s">
        <v>139</v>
      </c>
      <c r="D801" s="285"/>
      <c r="E801" s="285"/>
      <c r="F801" s="286"/>
      <c r="G801" s="280" t="s">
        <v>123</v>
      </c>
      <c r="H801" s="287" t="s">
        <v>139</v>
      </c>
      <c r="I801" s="288"/>
      <c r="J801" s="288"/>
      <c r="K801" s="289"/>
      <c r="L801" s="280" t="s">
        <v>123</v>
      </c>
      <c r="M801" s="287" t="s">
        <v>139</v>
      </c>
      <c r="N801" s="288"/>
      <c r="O801" s="288"/>
      <c r="P801" s="289"/>
      <c r="Q801" s="280" t="s">
        <v>123</v>
      </c>
      <c r="R801" s="284" t="s">
        <v>139</v>
      </c>
      <c r="S801" s="285"/>
      <c r="T801" s="285"/>
      <c r="U801" s="285"/>
      <c r="V801" s="286"/>
      <c r="W801" s="280" t="s">
        <v>123</v>
      </c>
      <c r="X801" s="284" t="s">
        <v>139</v>
      </c>
      <c r="Y801" s="285"/>
      <c r="Z801" s="285"/>
      <c r="AA801" s="286"/>
      <c r="AB801" s="280" t="s">
        <v>123</v>
      </c>
      <c r="AC801" s="287" t="s">
        <v>139</v>
      </c>
      <c r="AD801" s="288"/>
      <c r="AE801" s="288"/>
      <c r="AF801" s="289"/>
      <c r="AG801" s="280" t="s">
        <v>123</v>
      </c>
      <c r="AH801" s="287" t="s">
        <v>139</v>
      </c>
      <c r="AI801" s="288"/>
      <c r="AJ801" s="288"/>
      <c r="AK801" s="288"/>
      <c r="AL801" s="289"/>
      <c r="AM801" s="280" t="s">
        <v>123</v>
      </c>
      <c r="AN801" s="287" t="s">
        <v>139</v>
      </c>
      <c r="AO801" s="288"/>
      <c r="AP801" s="288"/>
      <c r="AQ801" s="289"/>
      <c r="AR801" s="280" t="s">
        <v>123</v>
      </c>
      <c r="AS801" s="287" t="s">
        <v>139</v>
      </c>
      <c r="AT801" s="288"/>
      <c r="AU801" s="288"/>
      <c r="AV801" s="288"/>
      <c r="AW801" s="253"/>
      <c r="AX801" s="280" t="s">
        <v>123</v>
      </c>
      <c r="AY801" s="287" t="s">
        <v>139</v>
      </c>
      <c r="AZ801" s="288"/>
      <c r="BA801" s="288"/>
      <c r="BB801" s="289"/>
      <c r="BC801" s="280" t="s">
        <v>123</v>
      </c>
      <c r="BD801" s="278" t="s">
        <v>139</v>
      </c>
      <c r="BE801" s="279"/>
      <c r="BF801" s="279"/>
      <c r="BG801" s="279"/>
      <c r="BH801" s="280" t="s">
        <v>123</v>
      </c>
      <c r="BI801" s="278" t="s">
        <v>139</v>
      </c>
      <c r="BJ801" s="279"/>
      <c r="BK801" s="279"/>
      <c r="BL801" s="279"/>
      <c r="BM801" s="279"/>
      <c r="BN801" s="280" t="s">
        <v>123</v>
      </c>
      <c r="BO801" s="278" t="s">
        <v>316</v>
      </c>
      <c r="BP801" s="279"/>
      <c r="BQ801" s="279"/>
      <c r="BR801" s="279"/>
      <c r="BS801" s="280" t="s">
        <v>123</v>
      </c>
      <c r="BT801" s="278" t="s">
        <v>316</v>
      </c>
      <c r="BU801" s="279"/>
      <c r="BV801" s="279"/>
      <c r="BW801" s="279"/>
      <c r="BX801" s="280" t="s">
        <v>123</v>
      </c>
      <c r="BY801" s="278" t="s">
        <v>316</v>
      </c>
      <c r="BZ801" s="279"/>
      <c r="CA801" s="279"/>
      <c r="CB801" s="280" t="s">
        <v>123</v>
      </c>
      <c r="CC801" s="278" t="s">
        <v>316</v>
      </c>
      <c r="CD801" s="279"/>
      <c r="CE801" s="279"/>
      <c r="CF801" s="279"/>
      <c r="CG801" s="279"/>
      <c r="CH801" s="280" t="s">
        <v>123</v>
      </c>
    </row>
    <row r="802" spans="1:86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1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1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1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1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1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1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1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1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1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1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1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1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1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1"/>
      <c r="BY802" s="138" t="s">
        <v>326</v>
      </c>
      <c r="BZ802" s="138" t="s">
        <v>146</v>
      </c>
      <c r="CA802" s="138" t="s">
        <v>327</v>
      </c>
      <c r="CB802" s="281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1"/>
    </row>
    <row r="803" spans="1:86" ht="18" customHeight="1" x14ac:dyDescent="0.25">
      <c r="A803" s="282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300">AVERAGE(X803:AA803)</f>
        <v>5.9333333333333336</v>
      </c>
      <c r="AC803" s="144"/>
      <c r="AD803" s="135"/>
      <c r="AE803" s="135"/>
      <c r="AF803" s="135"/>
      <c r="AG803" s="238" t="e">
        <f t="shared" ref="AG803:AG833" si="301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302">AVERAGE(AH803:AL803)</f>
        <v>#DIV/0!</v>
      </c>
      <c r="AN803" s="144"/>
      <c r="AO803" s="135"/>
      <c r="AP803" s="135"/>
      <c r="AQ803" s="135"/>
      <c r="AR803" s="238" t="e">
        <f t="shared" ref="AR803:AR833" si="303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304">AVERAGE(AS803:AV803)</f>
        <v>#DIV/0!</v>
      </c>
      <c r="AY803" s="144"/>
      <c r="AZ803" s="135"/>
      <c r="BA803" s="135"/>
      <c r="BB803" s="135"/>
      <c r="BC803" s="238" t="e">
        <f t="shared" ref="BC803:BC833" si="305">AVERAGE(AY803:BB803)</f>
        <v>#DIV/0!</v>
      </c>
      <c r="BD803" s="144"/>
      <c r="BE803" s="135"/>
      <c r="BF803" s="135"/>
      <c r="BG803" s="135"/>
      <c r="BH803" s="238" t="e">
        <f t="shared" ref="BH803:BH833" si="306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307">AVERAGE(BI803:BM803)</f>
        <v>#DIV/0!</v>
      </c>
      <c r="BO803" s="144"/>
      <c r="BP803" s="135"/>
      <c r="BQ803" s="135"/>
      <c r="BR803" s="135"/>
      <c r="BS803" s="238" t="e">
        <f t="shared" ref="BS803:BS833" si="308">AVERAGE(BO803:BR803)</f>
        <v>#DIV/0!</v>
      </c>
      <c r="BT803" s="144"/>
      <c r="BU803" s="135"/>
      <c r="BV803" s="135"/>
      <c r="BW803" s="135"/>
      <c r="BX803" s="238" t="e">
        <f t="shared" ref="BX803:BX833" si="309">AVERAGE(BT803:BW803)</f>
        <v>#DIV/0!</v>
      </c>
      <c r="BY803" s="144"/>
      <c r="BZ803" s="144"/>
      <c r="CA803" s="135"/>
      <c r="CB803" s="238" t="e">
        <f t="shared" ref="CB803:CB833" si="310">AVERAGE(BY803:CA803)</f>
        <v>#DIV/0!</v>
      </c>
      <c r="CC803" s="144"/>
      <c r="CD803" s="144"/>
      <c r="CE803" s="144"/>
      <c r="CF803" s="144"/>
      <c r="CG803" s="135"/>
      <c r="CH803" s="238" t="e">
        <f t="shared" ref="CH803:CH833" si="311">AVERAGE(CC803:CG803)</f>
        <v>#DIV/0!</v>
      </c>
    </row>
    <row r="804" spans="1:86" ht="18" customHeight="1" x14ac:dyDescent="0.25">
      <c r="A804" s="283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312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300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301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302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303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304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305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306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307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308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309"/>
        <v>6.2250000000000005</v>
      </c>
      <c r="BY804" s="148">
        <v>6</v>
      </c>
      <c r="BZ804" s="148">
        <v>6</v>
      </c>
      <c r="CA804" s="148">
        <v>5.7</v>
      </c>
      <c r="CB804" s="169">
        <f t="shared" si="310"/>
        <v>5.8999999999999995</v>
      </c>
      <c r="CC804" s="148">
        <v>5.7</v>
      </c>
      <c r="CD804" s="148">
        <v>6.23</v>
      </c>
      <c r="CE804" s="148"/>
      <c r="CF804" s="148"/>
      <c r="CG804" s="148"/>
      <c r="CH804" s="169">
        <f t="shared" si="311"/>
        <v>5.9649999999999999</v>
      </c>
    </row>
    <row r="805" spans="1:86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313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314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315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312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300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301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302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303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304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305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306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307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308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309"/>
        <v>6.25</v>
      </c>
      <c r="BY805" s="148">
        <v>6.5</v>
      </c>
      <c r="BZ805" s="148">
        <v>6.5</v>
      </c>
      <c r="CA805" s="148">
        <v>6.75</v>
      </c>
      <c r="CB805" s="169">
        <f t="shared" si="310"/>
        <v>6.583333333333333</v>
      </c>
      <c r="CC805" s="148">
        <v>6.75</v>
      </c>
      <c r="CD805" s="148">
        <v>6</v>
      </c>
      <c r="CE805" s="148"/>
      <c r="CF805" s="148"/>
      <c r="CG805" s="148"/>
      <c r="CH805" s="169">
        <f t="shared" si="311"/>
        <v>6.375</v>
      </c>
    </row>
    <row r="806" spans="1:86" ht="18" customHeight="1" x14ac:dyDescent="0.25">
      <c r="A806" s="282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312"/>
        <v>2.5</v>
      </c>
      <c r="X806" s="135"/>
      <c r="Y806" s="135"/>
      <c r="Z806" s="135"/>
      <c r="AA806" s="135"/>
      <c r="AB806" s="238" t="e">
        <f t="shared" si="300"/>
        <v>#DIV/0!</v>
      </c>
      <c r="AC806" s="135"/>
      <c r="AD806" s="135"/>
      <c r="AE806" s="135"/>
      <c r="AF806" s="135"/>
      <c r="AG806" s="238" t="e">
        <f t="shared" si="301"/>
        <v>#DIV/0!</v>
      </c>
      <c r="AH806" s="135"/>
      <c r="AI806" s="135"/>
      <c r="AJ806" s="135"/>
      <c r="AK806" s="135"/>
      <c r="AL806" s="135"/>
      <c r="AM806" s="238" t="e">
        <f t="shared" si="302"/>
        <v>#DIV/0!</v>
      </c>
      <c r="AN806" s="135"/>
      <c r="AO806" s="135"/>
      <c r="AP806" s="135"/>
      <c r="AQ806" s="135"/>
      <c r="AR806" s="238" t="e">
        <f t="shared" si="303"/>
        <v>#DIV/0!</v>
      </c>
      <c r="AS806" s="135"/>
      <c r="AT806" s="135"/>
      <c r="AU806" s="135"/>
      <c r="AV806" s="135"/>
      <c r="AW806" s="135"/>
      <c r="AX806" s="238" t="e">
        <f t="shared" si="304"/>
        <v>#DIV/0!</v>
      </c>
      <c r="AY806" s="135"/>
      <c r="AZ806" s="135"/>
      <c r="BA806" s="135"/>
      <c r="BB806" s="135"/>
      <c r="BC806" s="238" t="e">
        <f t="shared" si="305"/>
        <v>#DIV/0!</v>
      </c>
      <c r="BD806" s="135"/>
      <c r="BE806" s="135"/>
      <c r="BF806" s="135"/>
      <c r="BG806" s="135"/>
      <c r="BH806" s="238" t="e">
        <f t="shared" si="306"/>
        <v>#DIV/0!</v>
      </c>
      <c r="BI806" s="135"/>
      <c r="BJ806" s="135"/>
      <c r="BK806" s="135"/>
      <c r="BL806" s="135"/>
      <c r="BM806" s="135"/>
      <c r="BN806" s="238" t="e">
        <f t="shared" si="307"/>
        <v>#DIV/0!</v>
      </c>
      <c r="BO806" s="135"/>
      <c r="BP806" s="135"/>
      <c r="BQ806" s="135"/>
      <c r="BR806" s="135"/>
      <c r="BS806" s="238" t="e">
        <f t="shared" si="308"/>
        <v>#DIV/0!</v>
      </c>
      <c r="BT806" s="135"/>
      <c r="BU806" s="135"/>
      <c r="BV806" s="135"/>
      <c r="BW806" s="135"/>
      <c r="BX806" s="238" t="e">
        <f t="shared" si="309"/>
        <v>#DIV/0!</v>
      </c>
      <c r="BY806" s="135"/>
      <c r="BZ806" s="135"/>
      <c r="CA806" s="135"/>
      <c r="CB806" s="238" t="e">
        <f t="shared" si="310"/>
        <v>#DIV/0!</v>
      </c>
      <c r="CC806" s="135"/>
      <c r="CD806" s="135"/>
      <c r="CE806" s="135"/>
      <c r="CF806" s="135"/>
      <c r="CG806" s="135"/>
      <c r="CH806" s="238" t="e">
        <f t="shared" si="311"/>
        <v>#DIV/0!</v>
      </c>
    </row>
    <row r="807" spans="1:86" ht="18" customHeight="1" x14ac:dyDescent="0.25">
      <c r="A807" s="283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313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314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315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312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300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301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302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303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304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305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306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307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308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309"/>
        <v>3</v>
      </c>
      <c r="BY807" s="148">
        <v>3</v>
      </c>
      <c r="BZ807" s="148">
        <v>3</v>
      </c>
      <c r="CA807" s="148">
        <v>3.15</v>
      </c>
      <c r="CB807" s="169">
        <f t="shared" si="310"/>
        <v>3.0500000000000003</v>
      </c>
      <c r="CC807" s="148">
        <v>3.15</v>
      </c>
      <c r="CD807" s="148">
        <v>3.15</v>
      </c>
      <c r="CE807" s="148"/>
      <c r="CF807" s="148"/>
      <c r="CG807" s="148"/>
      <c r="CH807" s="169">
        <f t="shared" si="311"/>
        <v>3.15</v>
      </c>
    </row>
    <row r="808" spans="1:86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313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314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315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312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300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301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302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303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304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305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306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307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308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309"/>
        <v>3.4</v>
      </c>
      <c r="BY808" s="148">
        <v>3.5</v>
      </c>
      <c r="BZ808" s="148">
        <v>4.5</v>
      </c>
      <c r="CA808" s="148">
        <v>4.7</v>
      </c>
      <c r="CB808" s="169">
        <f t="shared" si="310"/>
        <v>4.2333333333333334</v>
      </c>
      <c r="CC808" s="148">
        <v>4.7</v>
      </c>
      <c r="CD808" s="148">
        <v>5</v>
      </c>
      <c r="CE808" s="148"/>
      <c r="CF808" s="148"/>
      <c r="CG808" s="148"/>
      <c r="CH808" s="169">
        <f t="shared" si="311"/>
        <v>4.8499999999999996</v>
      </c>
    </row>
    <row r="809" spans="1:86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313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314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315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312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300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301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302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303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304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305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306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307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308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309"/>
        <v>19.5</v>
      </c>
      <c r="BY809" s="148">
        <v>18</v>
      </c>
      <c r="BZ809" s="148">
        <v>20</v>
      </c>
      <c r="CA809" s="148">
        <v>19.2</v>
      </c>
      <c r="CB809" s="169">
        <f t="shared" si="310"/>
        <v>19.066666666666666</v>
      </c>
      <c r="CC809" s="148">
        <v>15</v>
      </c>
      <c r="CD809" s="148">
        <v>15</v>
      </c>
      <c r="CE809" s="148"/>
      <c r="CF809" s="148"/>
      <c r="CG809" s="148"/>
      <c r="CH809" s="169">
        <f t="shared" si="311"/>
        <v>15</v>
      </c>
    </row>
    <row r="810" spans="1:86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313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314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315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312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300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301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302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303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304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305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306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307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308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309"/>
        <v>18.25</v>
      </c>
      <c r="BY810" s="148">
        <v>16</v>
      </c>
      <c r="BZ810" s="148">
        <v>20</v>
      </c>
      <c r="CA810" s="148">
        <v>16.5</v>
      </c>
      <c r="CB810" s="169">
        <f t="shared" si="310"/>
        <v>17.5</v>
      </c>
      <c r="CC810" s="148">
        <v>14</v>
      </c>
      <c r="CD810" s="148">
        <v>15</v>
      </c>
      <c r="CE810" s="148"/>
      <c r="CF810" s="148"/>
      <c r="CG810" s="148"/>
      <c r="CH810" s="169">
        <f t="shared" si="311"/>
        <v>14.5</v>
      </c>
    </row>
    <row r="811" spans="1:86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313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314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315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312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300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301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302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303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304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305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306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307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308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309"/>
        <v>7</v>
      </c>
      <c r="BY811" s="148">
        <v>7</v>
      </c>
      <c r="BZ811" s="148">
        <v>7</v>
      </c>
      <c r="CA811" s="148">
        <v>6.1</v>
      </c>
      <c r="CB811" s="169">
        <f t="shared" si="310"/>
        <v>6.7</v>
      </c>
      <c r="CC811" s="148">
        <v>6.1</v>
      </c>
      <c r="CD811" s="148">
        <v>6.1</v>
      </c>
      <c r="CE811" s="148"/>
      <c r="CF811" s="148"/>
      <c r="CG811" s="148"/>
      <c r="CH811" s="169">
        <f t="shared" si="311"/>
        <v>6.1</v>
      </c>
    </row>
    <row r="812" spans="1:86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313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314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315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312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300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301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302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303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304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305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306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307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308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309"/>
        <v>13</v>
      </c>
      <c r="BY812" s="148">
        <v>13</v>
      </c>
      <c r="BZ812" s="148">
        <v>13</v>
      </c>
      <c r="CA812" s="148">
        <v>13</v>
      </c>
      <c r="CB812" s="169">
        <f t="shared" si="310"/>
        <v>13</v>
      </c>
      <c r="CC812" s="148">
        <v>13</v>
      </c>
      <c r="CD812" s="148">
        <v>13</v>
      </c>
      <c r="CE812" s="148"/>
      <c r="CF812" s="148"/>
      <c r="CG812" s="148"/>
      <c r="CH812" s="169">
        <f t="shared" si="311"/>
        <v>13</v>
      </c>
    </row>
    <row r="813" spans="1:86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313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314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315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312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300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301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302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303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304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305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306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307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308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309"/>
        <v>17</v>
      </c>
      <c r="BY813" s="148">
        <v>18</v>
      </c>
      <c r="BZ813" s="148">
        <v>18</v>
      </c>
      <c r="CA813" s="148">
        <v>15.8</v>
      </c>
      <c r="CB813" s="169">
        <f t="shared" si="310"/>
        <v>17.266666666666666</v>
      </c>
      <c r="CC813" s="148">
        <v>15.8</v>
      </c>
      <c r="CD813" s="148">
        <v>15.8</v>
      </c>
      <c r="CE813" s="148"/>
      <c r="CF813" s="148"/>
      <c r="CG813" s="148"/>
      <c r="CH813" s="169">
        <f t="shared" si="311"/>
        <v>15.8</v>
      </c>
    </row>
    <row r="814" spans="1:86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313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314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315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312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300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301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302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303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304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305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306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307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308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309"/>
        <v>18</v>
      </c>
      <c r="BY814" s="148">
        <v>19</v>
      </c>
      <c r="BZ814" s="148">
        <v>19</v>
      </c>
      <c r="CA814" s="148">
        <v>18.5</v>
      </c>
      <c r="CB814" s="169">
        <f t="shared" si="310"/>
        <v>18.833333333333332</v>
      </c>
      <c r="CC814" s="148">
        <v>18.5</v>
      </c>
      <c r="CD814" s="148">
        <v>18.5</v>
      </c>
      <c r="CE814" s="148"/>
      <c r="CF814" s="148"/>
      <c r="CG814" s="148"/>
      <c r="CH814" s="169">
        <f t="shared" si="311"/>
        <v>18.5</v>
      </c>
    </row>
    <row r="815" spans="1:86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313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314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315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312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300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301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302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303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304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305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306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307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308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309"/>
        <v>87.25</v>
      </c>
      <c r="BY815" s="148">
        <v>88</v>
      </c>
      <c r="BZ815" s="148">
        <v>88</v>
      </c>
      <c r="CA815" s="148">
        <v>89.5</v>
      </c>
      <c r="CB815" s="169">
        <f t="shared" si="310"/>
        <v>88.5</v>
      </c>
      <c r="CC815" s="148">
        <v>88</v>
      </c>
      <c r="CD815" s="148">
        <v>88</v>
      </c>
      <c r="CE815" s="148"/>
      <c r="CF815" s="148"/>
      <c r="CG815" s="148"/>
      <c r="CH815" s="169">
        <f t="shared" si="311"/>
        <v>88</v>
      </c>
    </row>
    <row r="816" spans="1:86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313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314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315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312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300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301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302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303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304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305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306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307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308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309"/>
        <v>90</v>
      </c>
      <c r="BY816" s="148">
        <v>90</v>
      </c>
      <c r="BZ816" s="148">
        <v>90</v>
      </c>
      <c r="CA816" s="148">
        <v>92.5</v>
      </c>
      <c r="CB816" s="169">
        <f t="shared" si="310"/>
        <v>90.833333333333329</v>
      </c>
      <c r="CC816" s="148">
        <v>90</v>
      </c>
      <c r="CD816" s="148">
        <v>92</v>
      </c>
      <c r="CE816" s="148"/>
      <c r="CF816" s="148"/>
      <c r="CG816" s="148"/>
      <c r="CH816" s="169">
        <f t="shared" si="311"/>
        <v>91</v>
      </c>
    </row>
    <row r="817" spans="1:86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313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314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315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312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300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301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302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303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304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305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306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307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308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309"/>
        <v>7.5</v>
      </c>
      <c r="BY817" s="148">
        <v>7.5</v>
      </c>
      <c r="BZ817" s="148">
        <v>7.5</v>
      </c>
      <c r="CA817" s="148">
        <v>7.5</v>
      </c>
      <c r="CB817" s="169">
        <f t="shared" si="310"/>
        <v>7.5</v>
      </c>
      <c r="CC817" s="148">
        <v>7.5</v>
      </c>
      <c r="CD817" s="148">
        <v>7.5</v>
      </c>
      <c r="CE817" s="148"/>
      <c r="CF817" s="148"/>
      <c r="CG817" s="148"/>
      <c r="CH817" s="169">
        <f t="shared" si="311"/>
        <v>7.5</v>
      </c>
    </row>
    <row r="818" spans="1:86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313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314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315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312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300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301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302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303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304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305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306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307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308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309"/>
        <v>11.33</v>
      </c>
      <c r="BY818" s="148">
        <v>11</v>
      </c>
      <c r="BZ818" s="148">
        <v>11.66</v>
      </c>
      <c r="CA818" s="148">
        <v>13.33</v>
      </c>
      <c r="CB818" s="169">
        <f t="shared" si="310"/>
        <v>11.996666666666668</v>
      </c>
      <c r="CC818" s="148">
        <v>13.33</v>
      </c>
      <c r="CD818" s="148">
        <v>11</v>
      </c>
      <c r="CE818" s="148"/>
      <c r="CF818" s="148"/>
      <c r="CG818" s="148"/>
      <c r="CH818" s="169">
        <f t="shared" si="311"/>
        <v>12.164999999999999</v>
      </c>
    </row>
    <row r="819" spans="1:86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313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314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315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312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300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301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302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303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304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305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306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307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308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309"/>
        <v>10.5</v>
      </c>
      <c r="BY819" s="148">
        <v>10.5</v>
      </c>
      <c r="BZ819" s="148">
        <v>10.5</v>
      </c>
      <c r="CA819" s="148">
        <v>10.5</v>
      </c>
      <c r="CB819" s="169">
        <f t="shared" si="310"/>
        <v>10.5</v>
      </c>
      <c r="CC819" s="148">
        <v>10.5</v>
      </c>
      <c r="CD819" s="148">
        <v>10.5</v>
      </c>
      <c r="CE819" s="148"/>
      <c r="CF819" s="148"/>
      <c r="CG819" s="148"/>
      <c r="CH819" s="169">
        <f t="shared" si="311"/>
        <v>10.5</v>
      </c>
    </row>
    <row r="820" spans="1:86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313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314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315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312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300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301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302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303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304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305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306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307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308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309"/>
        <v>45</v>
      </c>
      <c r="BY820" s="148">
        <v>45</v>
      </c>
      <c r="BZ820" s="148">
        <v>45</v>
      </c>
      <c r="CA820" s="148">
        <v>45</v>
      </c>
      <c r="CB820" s="169">
        <f t="shared" si="310"/>
        <v>45</v>
      </c>
      <c r="CC820" s="148">
        <v>45</v>
      </c>
      <c r="CD820" s="148">
        <v>45</v>
      </c>
      <c r="CE820" s="148"/>
      <c r="CF820" s="148"/>
      <c r="CG820" s="148"/>
      <c r="CH820" s="169">
        <f t="shared" si="311"/>
        <v>45</v>
      </c>
    </row>
    <row r="821" spans="1:86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313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314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315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312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300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301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302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303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304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305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306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307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308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309"/>
        <v>40</v>
      </c>
      <c r="BY821" s="148">
        <v>40</v>
      </c>
      <c r="BZ821" s="148">
        <v>40</v>
      </c>
      <c r="CA821" s="148">
        <v>40</v>
      </c>
      <c r="CB821" s="169">
        <f t="shared" si="310"/>
        <v>40</v>
      </c>
      <c r="CC821" s="148">
        <v>40</v>
      </c>
      <c r="CD821" s="148">
        <v>40</v>
      </c>
      <c r="CE821" s="148"/>
      <c r="CF821" s="148"/>
      <c r="CG821" s="148"/>
      <c r="CH821" s="169">
        <f t="shared" si="311"/>
        <v>40</v>
      </c>
    </row>
    <row r="822" spans="1:86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313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314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315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312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300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301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302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303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304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305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306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307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308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309"/>
        <v>5.15</v>
      </c>
      <c r="BY822" s="148">
        <v>5</v>
      </c>
      <c r="BZ822" s="148">
        <v>5</v>
      </c>
      <c r="CA822" s="148">
        <v>5</v>
      </c>
      <c r="CB822" s="169">
        <f t="shared" si="310"/>
        <v>5</v>
      </c>
      <c r="CC822" s="148">
        <v>5</v>
      </c>
      <c r="CD822" s="148">
        <v>5</v>
      </c>
      <c r="CE822" s="148"/>
      <c r="CF822" s="148"/>
      <c r="CG822" s="148"/>
      <c r="CH822" s="169">
        <f t="shared" si="311"/>
        <v>5</v>
      </c>
    </row>
    <row r="823" spans="1:86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313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314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315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312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300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301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302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303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304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305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306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307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308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309"/>
        <v>4</v>
      </c>
      <c r="BY823" s="148">
        <v>4</v>
      </c>
      <c r="BZ823" s="148">
        <v>4</v>
      </c>
      <c r="CA823" s="148">
        <v>4</v>
      </c>
      <c r="CB823" s="169">
        <f t="shared" si="310"/>
        <v>4</v>
      </c>
      <c r="CC823" s="148">
        <v>4</v>
      </c>
      <c r="CD823" s="148">
        <v>4</v>
      </c>
      <c r="CE823" s="148"/>
      <c r="CF823" s="148"/>
      <c r="CG823" s="148"/>
      <c r="CH823" s="169">
        <f t="shared" si="311"/>
        <v>4</v>
      </c>
    </row>
    <row r="824" spans="1:86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313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314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315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312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300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301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302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303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304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305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306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307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308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309"/>
        <v>3.3</v>
      </c>
      <c r="BY824" s="148">
        <v>3.3</v>
      </c>
      <c r="BZ824" s="148">
        <v>3.3</v>
      </c>
      <c r="CA824" s="148">
        <v>3.25</v>
      </c>
      <c r="CB824" s="169">
        <f t="shared" si="310"/>
        <v>3.2833333333333332</v>
      </c>
      <c r="CC824" s="148">
        <v>3.25</v>
      </c>
      <c r="CD824" s="148">
        <v>3.5</v>
      </c>
      <c r="CE824" s="148"/>
      <c r="CF824" s="148"/>
      <c r="CG824" s="148"/>
      <c r="CH824" s="169">
        <f t="shared" si="311"/>
        <v>3.375</v>
      </c>
    </row>
    <row r="825" spans="1:86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313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314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315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312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300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301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302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303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304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305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306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307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308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309"/>
        <v>18</v>
      </c>
      <c r="BY825" s="148">
        <v>18</v>
      </c>
      <c r="BZ825" s="148">
        <v>18</v>
      </c>
      <c r="CA825" s="148">
        <v>18.25</v>
      </c>
      <c r="CB825" s="169">
        <f t="shared" si="310"/>
        <v>18.083333333333332</v>
      </c>
      <c r="CC825" s="148">
        <v>18.25</v>
      </c>
      <c r="CD825" s="148">
        <v>18.25</v>
      </c>
      <c r="CE825" s="148"/>
      <c r="CF825" s="148"/>
      <c r="CG825" s="148"/>
      <c r="CH825" s="169">
        <f t="shared" si="311"/>
        <v>18.25</v>
      </c>
    </row>
    <row r="826" spans="1:86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313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314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315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312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300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301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302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303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304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305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306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307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308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309"/>
        <v>20</v>
      </c>
      <c r="BY826" s="148">
        <v>20</v>
      </c>
      <c r="BZ826" s="148">
        <v>20</v>
      </c>
      <c r="CA826" s="148">
        <v>21</v>
      </c>
      <c r="CB826" s="169">
        <f t="shared" si="310"/>
        <v>20.333333333333332</v>
      </c>
      <c r="CC826" s="148">
        <v>21</v>
      </c>
      <c r="CD826" s="148">
        <v>21</v>
      </c>
      <c r="CE826" s="148"/>
      <c r="CF826" s="148"/>
      <c r="CG826" s="148"/>
      <c r="CH826" s="169">
        <f t="shared" si="311"/>
        <v>21</v>
      </c>
    </row>
    <row r="827" spans="1:86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313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314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315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312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300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301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302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303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304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305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306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307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308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309"/>
        <v>17</v>
      </c>
      <c r="BY827" s="148">
        <v>17</v>
      </c>
      <c r="BZ827" s="148">
        <v>17</v>
      </c>
      <c r="CA827" s="148">
        <v>17.5</v>
      </c>
      <c r="CB827" s="169">
        <f t="shared" si="310"/>
        <v>17.166666666666668</v>
      </c>
      <c r="CC827" s="148">
        <v>17.5</v>
      </c>
      <c r="CD827" s="148">
        <v>17.5</v>
      </c>
      <c r="CE827" s="148"/>
      <c r="CF827" s="148"/>
      <c r="CG827" s="148"/>
      <c r="CH827" s="169">
        <f t="shared" si="311"/>
        <v>17.5</v>
      </c>
    </row>
    <row r="828" spans="1:86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313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314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315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312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300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301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302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303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304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305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306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307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308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309"/>
        <v>5</v>
      </c>
      <c r="BY828" s="148">
        <v>5</v>
      </c>
      <c r="BZ828" s="148">
        <v>5</v>
      </c>
      <c r="CA828" s="148">
        <v>5</v>
      </c>
      <c r="CB828" s="169">
        <f t="shared" si="310"/>
        <v>5</v>
      </c>
      <c r="CC828" s="148">
        <v>5</v>
      </c>
      <c r="CD828" s="148">
        <v>5</v>
      </c>
      <c r="CE828" s="148"/>
      <c r="CF828" s="148"/>
      <c r="CG828" s="148"/>
      <c r="CH828" s="169">
        <f t="shared" si="311"/>
        <v>5</v>
      </c>
    </row>
    <row r="829" spans="1:86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313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314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315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312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300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301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302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303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304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305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306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307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308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309"/>
        <v>4</v>
      </c>
      <c r="BY829" s="148">
        <v>4</v>
      </c>
      <c r="BZ829" s="148">
        <v>4</v>
      </c>
      <c r="CA829" s="148">
        <v>4</v>
      </c>
      <c r="CB829" s="169">
        <f t="shared" si="310"/>
        <v>4</v>
      </c>
      <c r="CC829" s="148">
        <v>4</v>
      </c>
      <c r="CD829" s="148">
        <v>4</v>
      </c>
      <c r="CE829" s="148"/>
      <c r="CF829" s="148"/>
      <c r="CG829" s="148"/>
      <c r="CH829" s="169">
        <f t="shared" si="311"/>
        <v>4</v>
      </c>
    </row>
    <row r="830" spans="1:86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313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314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315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312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300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301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302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303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304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305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306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307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308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309"/>
        <v>48</v>
      </c>
      <c r="BY830" s="148">
        <v>48</v>
      </c>
      <c r="BZ830" s="148">
        <v>48</v>
      </c>
      <c r="CA830" s="148">
        <v>48</v>
      </c>
      <c r="CB830" s="169">
        <f t="shared" si="310"/>
        <v>48</v>
      </c>
      <c r="CC830" s="148">
        <v>48</v>
      </c>
      <c r="CD830" s="148">
        <v>48</v>
      </c>
      <c r="CE830" s="148"/>
      <c r="CF830" s="148"/>
      <c r="CG830" s="148"/>
      <c r="CH830" s="169">
        <f t="shared" si="311"/>
        <v>48</v>
      </c>
    </row>
    <row r="831" spans="1:86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313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314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315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312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300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301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302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303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304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305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306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307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308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309"/>
        <v>6.8</v>
      </c>
      <c r="BY831" s="148">
        <v>6.8</v>
      </c>
      <c r="BZ831" s="148">
        <v>6.8</v>
      </c>
      <c r="CA831" s="148">
        <v>6.7</v>
      </c>
      <c r="CB831" s="169">
        <f t="shared" si="310"/>
        <v>6.7666666666666666</v>
      </c>
      <c r="CC831" s="148">
        <v>6.8</v>
      </c>
      <c r="CD831" s="148">
        <v>6.8</v>
      </c>
      <c r="CE831" s="148"/>
      <c r="CF831" s="148"/>
      <c r="CG831" s="148"/>
      <c r="CH831" s="169">
        <f t="shared" si="311"/>
        <v>6.8</v>
      </c>
    </row>
    <row r="832" spans="1:86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313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314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315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312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300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301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302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303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304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305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306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307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308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309"/>
        <v>10.4</v>
      </c>
      <c r="BY832" s="148">
        <v>10.4</v>
      </c>
      <c r="BZ832" s="148">
        <v>10.4</v>
      </c>
      <c r="CA832" s="148">
        <v>10.4</v>
      </c>
      <c r="CB832" s="169">
        <f t="shared" si="310"/>
        <v>10.4</v>
      </c>
      <c r="CC832" s="148">
        <v>10.4</v>
      </c>
      <c r="CD832" s="148">
        <v>10.4</v>
      </c>
      <c r="CE832" s="148"/>
      <c r="CF832" s="148"/>
      <c r="CG832" s="148"/>
      <c r="CH832" s="169">
        <f t="shared" si="311"/>
        <v>10.4</v>
      </c>
    </row>
    <row r="833" spans="1:86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313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314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315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312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300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301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302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303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304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305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306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307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308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309"/>
        <v>10.5</v>
      </c>
      <c r="BY833" s="148">
        <v>10.5</v>
      </c>
      <c r="BZ833" s="148">
        <v>10.5</v>
      </c>
      <c r="CA833" s="148">
        <v>10.5</v>
      </c>
      <c r="CB833" s="169">
        <f t="shared" si="310"/>
        <v>10.5</v>
      </c>
      <c r="CC833" s="148">
        <v>10.5</v>
      </c>
      <c r="CD833" s="148">
        <v>10.5</v>
      </c>
      <c r="CE833" s="148"/>
      <c r="CF833" s="148"/>
      <c r="CG833" s="148"/>
      <c r="CH833" s="169">
        <f t="shared" si="311"/>
        <v>10.5</v>
      </c>
    </row>
    <row r="834" spans="1:86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169"/>
      <c r="CC834" s="271"/>
      <c r="CD834" s="271"/>
      <c r="CE834" s="271"/>
      <c r="CF834" s="271"/>
      <c r="CG834" s="271"/>
      <c r="CH834" s="169"/>
    </row>
    <row r="835" spans="1:86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313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314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315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312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169">
        <f>AVERAGE(BY835:CA835)</f>
        <v>10.85</v>
      </c>
      <c r="CC835" s="270">
        <v>10.85</v>
      </c>
      <c r="CD835" s="270">
        <v>10.82</v>
      </c>
      <c r="CE835" s="270"/>
      <c r="CF835" s="270"/>
      <c r="CG835" s="270"/>
      <c r="CH835" s="169">
        <f>AVERAGE(CC835:CG835)</f>
        <v>10.835000000000001</v>
      </c>
    </row>
    <row r="836" spans="1:86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313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314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315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312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69">
        <f>AVERAGE(BY836:CA836)</f>
        <v>10.949999999999998</v>
      </c>
      <c r="CC836" s="148">
        <v>10.95</v>
      </c>
      <c r="CD836" s="148">
        <v>10.92</v>
      </c>
      <c r="CE836" s="148"/>
      <c r="CF836" s="148"/>
      <c r="CG836" s="148"/>
      <c r="CH836" s="169">
        <f>AVERAGE(CC836:CG836)</f>
        <v>10.934999999999999</v>
      </c>
    </row>
    <row r="837" spans="1:86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86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86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86" ht="18.75" customHeight="1" x14ac:dyDescent="0.3"/>
    <row r="841" spans="1:86" ht="18" x14ac:dyDescent="0.25">
      <c r="A841" s="299" t="s">
        <v>45</v>
      </c>
      <c r="B841" s="299"/>
      <c r="C841" s="306"/>
      <c r="D841" s="306"/>
      <c r="E841" s="306"/>
      <c r="F841" s="306"/>
      <c r="G841" s="306"/>
      <c r="H841" s="306"/>
      <c r="I841" s="306"/>
      <c r="J841" s="306"/>
      <c r="K841" s="306"/>
      <c r="L841" s="306"/>
      <c r="M841" s="306"/>
      <c r="N841" s="306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299"/>
      <c r="AM841" s="299"/>
      <c r="AN841" s="299"/>
      <c r="AO841" s="299"/>
      <c r="AP841" s="299"/>
      <c r="AQ841" s="299"/>
      <c r="AR841" s="299"/>
      <c r="AS841" s="299"/>
      <c r="AT841" s="299"/>
      <c r="AU841" s="299"/>
      <c r="AV841" s="299"/>
      <c r="AW841" s="299"/>
      <c r="AX841" s="299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299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299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299"/>
    </row>
    <row r="842" spans="1:86" ht="18.75" customHeight="1" x14ac:dyDescent="0.3">
      <c r="A842" s="217"/>
      <c r="B842" s="197"/>
      <c r="C842" s="300" t="s">
        <v>43</v>
      </c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  <c r="AH842" s="301"/>
      <c r="AI842" s="301"/>
      <c r="AJ842" s="301"/>
      <c r="AK842" s="301"/>
      <c r="AL842" s="301"/>
      <c r="AM842" s="301"/>
      <c r="AN842" s="301"/>
      <c r="AO842" s="301"/>
      <c r="AP842" s="301"/>
      <c r="AQ842" s="301"/>
      <c r="AR842" s="301"/>
      <c r="AS842" s="301"/>
      <c r="AT842" s="301"/>
      <c r="AU842" s="301"/>
      <c r="AV842" s="301"/>
      <c r="AW842" s="301"/>
      <c r="AX842" s="301"/>
      <c r="AY842" s="301"/>
      <c r="AZ842" s="301"/>
      <c r="BA842" s="301"/>
      <c r="BB842" s="301"/>
      <c r="BC842" s="301"/>
      <c r="BD842" s="301"/>
      <c r="BE842" s="301"/>
      <c r="BF842" s="301"/>
      <c r="BG842" s="301"/>
      <c r="BH842" s="301"/>
      <c r="BI842" s="301"/>
      <c r="BJ842" s="301"/>
      <c r="BK842" s="301"/>
      <c r="BL842" s="301"/>
      <c r="BM842" s="301"/>
      <c r="BN842" s="301"/>
      <c r="BO842" s="301"/>
      <c r="BP842" s="301"/>
      <c r="BQ842" s="301"/>
      <c r="BR842" s="301"/>
      <c r="BS842" s="301"/>
      <c r="BT842" s="301"/>
      <c r="BU842" s="301"/>
      <c r="BV842" s="302"/>
      <c r="BW842" s="300"/>
      <c r="BX842" s="301"/>
      <c r="BY842" s="301"/>
      <c r="BZ842" s="301"/>
      <c r="CA842" s="301"/>
      <c r="CB842" s="301"/>
      <c r="CC842" s="301"/>
      <c r="CD842" s="301"/>
      <c r="CE842" s="301"/>
      <c r="CF842" s="301"/>
      <c r="CG842" s="301"/>
      <c r="CH842" s="301"/>
    </row>
    <row r="843" spans="1:86" ht="18.75" customHeight="1" x14ac:dyDescent="0.3">
      <c r="A843" s="218"/>
      <c r="B843" s="198"/>
      <c r="C843" s="284" t="s">
        <v>139</v>
      </c>
      <c r="D843" s="285"/>
      <c r="E843" s="285"/>
      <c r="F843" s="286"/>
      <c r="G843" s="280" t="s">
        <v>123</v>
      </c>
      <c r="H843" s="287" t="s">
        <v>139</v>
      </c>
      <c r="I843" s="288"/>
      <c r="J843" s="288"/>
      <c r="K843" s="289"/>
      <c r="L843" s="280" t="s">
        <v>123</v>
      </c>
      <c r="M843" s="287" t="s">
        <v>139</v>
      </c>
      <c r="N843" s="288"/>
      <c r="O843" s="288"/>
      <c r="P843" s="289"/>
      <c r="Q843" s="280" t="s">
        <v>123</v>
      </c>
      <c r="R843" s="284" t="s">
        <v>139</v>
      </c>
      <c r="S843" s="285"/>
      <c r="T843" s="285"/>
      <c r="U843" s="285"/>
      <c r="V843" s="286"/>
      <c r="W843" s="280" t="s">
        <v>123</v>
      </c>
      <c r="X843" s="284" t="s">
        <v>139</v>
      </c>
      <c r="Y843" s="285"/>
      <c r="Z843" s="285"/>
      <c r="AA843" s="286"/>
      <c r="AB843" s="280" t="s">
        <v>123</v>
      </c>
      <c r="AC843" s="287" t="s">
        <v>139</v>
      </c>
      <c r="AD843" s="288"/>
      <c r="AE843" s="288"/>
      <c r="AF843" s="289"/>
      <c r="AG843" s="280" t="s">
        <v>123</v>
      </c>
      <c r="AH843" s="287" t="s">
        <v>139</v>
      </c>
      <c r="AI843" s="288"/>
      <c r="AJ843" s="288"/>
      <c r="AK843" s="288"/>
      <c r="AL843" s="289"/>
      <c r="AM843" s="280" t="s">
        <v>123</v>
      </c>
      <c r="AN843" s="287" t="s">
        <v>139</v>
      </c>
      <c r="AO843" s="288"/>
      <c r="AP843" s="288"/>
      <c r="AQ843" s="289"/>
      <c r="AR843" s="280" t="s">
        <v>123</v>
      </c>
      <c r="AS843" s="287" t="s">
        <v>139</v>
      </c>
      <c r="AT843" s="288"/>
      <c r="AU843" s="288"/>
      <c r="AV843" s="288"/>
      <c r="AW843" s="253"/>
      <c r="AX843" s="280" t="s">
        <v>123</v>
      </c>
      <c r="AY843" s="287" t="s">
        <v>139</v>
      </c>
      <c r="AZ843" s="288"/>
      <c r="BA843" s="288"/>
      <c r="BB843" s="289"/>
      <c r="BC843" s="280" t="s">
        <v>123</v>
      </c>
      <c r="BD843" s="278" t="s">
        <v>139</v>
      </c>
      <c r="BE843" s="279"/>
      <c r="BF843" s="279"/>
      <c r="BG843" s="279"/>
      <c r="BH843" s="280" t="s">
        <v>123</v>
      </c>
      <c r="BI843" s="278" t="s">
        <v>139</v>
      </c>
      <c r="BJ843" s="279"/>
      <c r="BK843" s="279"/>
      <c r="BL843" s="279"/>
      <c r="BM843" s="279"/>
      <c r="BN843" s="280" t="s">
        <v>123</v>
      </c>
      <c r="BO843" s="278" t="s">
        <v>316</v>
      </c>
      <c r="BP843" s="279"/>
      <c r="BQ843" s="279"/>
      <c r="BR843" s="279"/>
      <c r="BS843" s="280" t="s">
        <v>123</v>
      </c>
      <c r="BT843" s="278" t="s">
        <v>316</v>
      </c>
      <c r="BU843" s="279"/>
      <c r="BV843" s="279"/>
      <c r="BW843" s="279"/>
      <c r="BX843" s="280" t="s">
        <v>123</v>
      </c>
      <c r="BY843" s="278" t="s">
        <v>316</v>
      </c>
      <c r="BZ843" s="279"/>
      <c r="CA843" s="279"/>
      <c r="CB843" s="280" t="s">
        <v>123</v>
      </c>
      <c r="CC843" s="278" t="s">
        <v>316</v>
      </c>
      <c r="CD843" s="279"/>
      <c r="CE843" s="279"/>
      <c r="CF843" s="279"/>
      <c r="CG843" s="279"/>
      <c r="CH843" s="280" t="s">
        <v>123</v>
      </c>
    </row>
    <row r="844" spans="1:86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1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1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1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1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1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1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1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1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1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1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1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1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1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1"/>
      <c r="BY844" s="138" t="s">
        <v>326</v>
      </c>
      <c r="BZ844" s="138" t="s">
        <v>146</v>
      </c>
      <c r="CA844" s="138" t="s">
        <v>327</v>
      </c>
      <c r="CB844" s="281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1"/>
    </row>
    <row r="845" spans="1:86" ht="18" customHeight="1" x14ac:dyDescent="0.25">
      <c r="A845" s="282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316">AVERAGE(X845:AA845)</f>
        <v>6</v>
      </c>
      <c r="AC845" s="144"/>
      <c r="AD845" s="144"/>
      <c r="AE845" s="135"/>
      <c r="AF845" s="135"/>
      <c r="AG845" s="238" t="e">
        <f t="shared" ref="AG845:AG875" si="317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318">AVERAGE(AH845:AL845)</f>
        <v>#DIV/0!</v>
      </c>
      <c r="AN845" s="144"/>
      <c r="AO845" s="144"/>
      <c r="AP845" s="135"/>
      <c r="AQ845" s="135"/>
      <c r="AR845" s="238" t="e">
        <f t="shared" ref="AR845:AR875" si="319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320">AVERAGE(AS845:AV845)</f>
        <v>#DIV/0!</v>
      </c>
      <c r="AY845" s="144"/>
      <c r="AZ845" s="144"/>
      <c r="BA845" s="135"/>
      <c r="BB845" s="135"/>
      <c r="BC845" s="238" t="e">
        <f t="shared" ref="BC845:BC875" si="321">AVERAGE(AY845:BB845)</f>
        <v>#DIV/0!</v>
      </c>
      <c r="BD845" s="144"/>
      <c r="BE845" s="144"/>
      <c r="BF845" s="135"/>
      <c r="BG845" s="135"/>
      <c r="BH845" s="238" t="e">
        <f t="shared" ref="BH845:BH875" si="322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323">AVERAGE(BI845:BM845)</f>
        <v>#DIV/0!</v>
      </c>
      <c r="BO845" s="144"/>
      <c r="BP845" s="144"/>
      <c r="BQ845" s="135"/>
      <c r="BR845" s="135"/>
      <c r="BS845" s="238" t="e">
        <f t="shared" ref="BS845:BS875" si="324">AVERAGE(BO845:BR845)</f>
        <v>#DIV/0!</v>
      </c>
      <c r="BT845" s="144"/>
      <c r="BU845" s="144"/>
      <c r="BV845" s="135"/>
      <c r="BW845" s="135"/>
      <c r="BX845" s="238" t="e">
        <f t="shared" ref="BX845:BX875" si="325">AVERAGE(BT845:BW845)</f>
        <v>#DIV/0!</v>
      </c>
      <c r="BY845" s="144"/>
      <c r="BZ845" s="144"/>
      <c r="CA845" s="144"/>
      <c r="CB845" s="238" t="e">
        <f t="shared" ref="CB845:CB875" si="326">AVERAGE(BY845:CA845)</f>
        <v>#DIV/0!</v>
      </c>
      <c r="CC845" s="144"/>
      <c r="CD845" s="144"/>
      <c r="CE845" s="144"/>
      <c r="CF845" s="144"/>
      <c r="CG845" s="144"/>
      <c r="CH845" s="238" t="e">
        <f t="shared" ref="CH845:CH875" si="327">AVERAGE(CC845:CG845)</f>
        <v>#DIV/0!</v>
      </c>
    </row>
    <row r="846" spans="1:86" ht="18" customHeight="1" x14ac:dyDescent="0.25">
      <c r="A846" s="283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328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316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317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318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319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320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321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322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323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324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325"/>
        <v>6.1</v>
      </c>
      <c r="BY846" s="148">
        <v>6</v>
      </c>
      <c r="BZ846" s="148">
        <v>6</v>
      </c>
      <c r="CA846" s="148">
        <v>6.5</v>
      </c>
      <c r="CB846" s="169">
        <f t="shared" si="326"/>
        <v>6.166666666666667</v>
      </c>
      <c r="CC846" s="148">
        <v>6</v>
      </c>
      <c r="CD846" s="148">
        <v>6</v>
      </c>
      <c r="CE846" s="148"/>
      <c r="CF846" s="148"/>
      <c r="CG846" s="148"/>
      <c r="CH846" s="169">
        <f t="shared" si="327"/>
        <v>6</v>
      </c>
    </row>
    <row r="847" spans="1:86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329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330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331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328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316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317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318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319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320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321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322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323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324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325"/>
        <v>5.05</v>
      </c>
      <c r="BY847" s="148">
        <v>4.5</v>
      </c>
      <c r="BZ847" s="148">
        <v>4.5</v>
      </c>
      <c r="CA847" s="148">
        <v>4.8499999999999996</v>
      </c>
      <c r="CB847" s="169">
        <f t="shared" si="326"/>
        <v>4.6166666666666663</v>
      </c>
      <c r="CC847" s="148">
        <v>4.8499999999999996</v>
      </c>
      <c r="CD847" s="148">
        <v>4.8499999999999996</v>
      </c>
      <c r="CE847" s="148"/>
      <c r="CF847" s="148"/>
      <c r="CG847" s="148"/>
      <c r="CH847" s="169">
        <f t="shared" si="327"/>
        <v>4.8499999999999996</v>
      </c>
    </row>
    <row r="848" spans="1:86" ht="18" customHeight="1" x14ac:dyDescent="0.25">
      <c r="A848" s="282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328"/>
        <v>2</v>
      </c>
      <c r="X848" s="135"/>
      <c r="Y848" s="135"/>
      <c r="Z848" s="135"/>
      <c r="AA848" s="135"/>
      <c r="AB848" s="238" t="e">
        <f t="shared" si="316"/>
        <v>#DIV/0!</v>
      </c>
      <c r="AC848" s="135"/>
      <c r="AD848" s="135"/>
      <c r="AE848" s="135"/>
      <c r="AF848" s="135"/>
      <c r="AG848" s="238" t="e">
        <f t="shared" si="317"/>
        <v>#DIV/0!</v>
      </c>
      <c r="AH848" s="135"/>
      <c r="AI848" s="135"/>
      <c r="AJ848" s="135"/>
      <c r="AK848" s="135"/>
      <c r="AL848" s="135"/>
      <c r="AM848" s="238" t="e">
        <f t="shared" si="318"/>
        <v>#DIV/0!</v>
      </c>
      <c r="AN848" s="135"/>
      <c r="AO848" s="135"/>
      <c r="AP848" s="135"/>
      <c r="AQ848" s="135"/>
      <c r="AR848" s="238" t="e">
        <f t="shared" si="319"/>
        <v>#DIV/0!</v>
      </c>
      <c r="AS848" s="135"/>
      <c r="AT848" s="135"/>
      <c r="AU848" s="135"/>
      <c r="AV848" s="135"/>
      <c r="AW848" s="135"/>
      <c r="AX848" s="238" t="e">
        <f t="shared" si="320"/>
        <v>#DIV/0!</v>
      </c>
      <c r="AY848" s="135"/>
      <c r="AZ848" s="135"/>
      <c r="BA848" s="135"/>
      <c r="BB848" s="135"/>
      <c r="BC848" s="238" t="e">
        <f t="shared" si="321"/>
        <v>#DIV/0!</v>
      </c>
      <c r="BD848" s="135"/>
      <c r="BE848" s="135"/>
      <c r="BF848" s="135"/>
      <c r="BG848" s="135"/>
      <c r="BH848" s="238" t="e">
        <f t="shared" si="322"/>
        <v>#DIV/0!</v>
      </c>
      <c r="BI848" s="135"/>
      <c r="BJ848" s="135"/>
      <c r="BK848" s="135"/>
      <c r="BL848" s="135"/>
      <c r="BM848" s="135"/>
      <c r="BN848" s="238" t="e">
        <f t="shared" si="323"/>
        <v>#DIV/0!</v>
      </c>
      <c r="BO848" s="135"/>
      <c r="BP848" s="135"/>
      <c r="BQ848" s="135"/>
      <c r="BR848" s="135"/>
      <c r="BS848" s="238" t="e">
        <f t="shared" si="324"/>
        <v>#DIV/0!</v>
      </c>
      <c r="BT848" s="135"/>
      <c r="BU848" s="135"/>
      <c r="BV848" s="135"/>
      <c r="BW848" s="135"/>
      <c r="BX848" s="238" t="e">
        <f t="shared" si="325"/>
        <v>#DIV/0!</v>
      </c>
      <c r="BY848" s="135"/>
      <c r="BZ848" s="135"/>
      <c r="CA848" s="135"/>
      <c r="CB848" s="238" t="e">
        <f t="shared" si="326"/>
        <v>#DIV/0!</v>
      </c>
      <c r="CC848" s="135"/>
      <c r="CD848" s="135"/>
      <c r="CE848" s="135"/>
      <c r="CF848" s="135"/>
      <c r="CG848" s="135"/>
      <c r="CH848" s="238" t="e">
        <f t="shared" si="327"/>
        <v>#DIV/0!</v>
      </c>
    </row>
    <row r="849" spans="1:86" ht="18" customHeight="1" x14ac:dyDescent="0.25">
      <c r="A849" s="283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329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330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331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328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316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317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318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319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320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321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322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323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324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325"/>
        <v>3.3</v>
      </c>
      <c r="BY849" s="148">
        <v>3</v>
      </c>
      <c r="BZ849" s="148">
        <v>3</v>
      </c>
      <c r="CA849" s="148">
        <v>3.3</v>
      </c>
      <c r="CB849" s="169">
        <f t="shared" si="326"/>
        <v>3.1</v>
      </c>
      <c r="CC849" s="148">
        <v>3.3</v>
      </c>
      <c r="CD849" s="148">
        <v>3.3</v>
      </c>
      <c r="CE849" s="148"/>
      <c r="CF849" s="148"/>
      <c r="CG849" s="148"/>
      <c r="CH849" s="169">
        <f t="shared" si="327"/>
        <v>3.3</v>
      </c>
    </row>
    <row r="850" spans="1:86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329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330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331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328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316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317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318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319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320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321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322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323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324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325"/>
        <v>3.7250000000000001</v>
      </c>
      <c r="BY850" s="148">
        <v>3.5</v>
      </c>
      <c r="BZ850" s="148">
        <v>4</v>
      </c>
      <c r="CA850" s="148">
        <v>4.75</v>
      </c>
      <c r="CB850" s="169">
        <f t="shared" si="326"/>
        <v>4.083333333333333</v>
      </c>
      <c r="CC850" s="148">
        <v>4.75</v>
      </c>
      <c r="CD850" s="148">
        <v>4.75</v>
      </c>
      <c r="CE850" s="148"/>
      <c r="CF850" s="148"/>
      <c r="CG850" s="148"/>
      <c r="CH850" s="169">
        <f t="shared" si="327"/>
        <v>4.75</v>
      </c>
    </row>
    <row r="851" spans="1:86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329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330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331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328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316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317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318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319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320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321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322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323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324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325"/>
        <v>21.5</v>
      </c>
      <c r="BY851" s="148">
        <v>20</v>
      </c>
      <c r="BZ851" s="148">
        <v>20</v>
      </c>
      <c r="CA851" s="148">
        <v>15.25</v>
      </c>
      <c r="CB851" s="169">
        <f t="shared" si="326"/>
        <v>18.416666666666668</v>
      </c>
      <c r="CC851" s="148">
        <v>17.2</v>
      </c>
      <c r="CD851" s="148">
        <v>17.2</v>
      </c>
      <c r="CE851" s="148"/>
      <c r="CF851" s="148"/>
      <c r="CG851" s="148"/>
      <c r="CH851" s="169">
        <f t="shared" si="327"/>
        <v>17.2</v>
      </c>
    </row>
    <row r="852" spans="1:86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329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330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331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328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316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317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318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319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320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321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322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323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324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325"/>
        <v>19.5</v>
      </c>
      <c r="BY852" s="148">
        <v>18</v>
      </c>
      <c r="BZ852" s="148">
        <v>18</v>
      </c>
      <c r="CA852" s="148">
        <v>15.75</v>
      </c>
      <c r="CB852" s="169">
        <f t="shared" si="326"/>
        <v>17.25</v>
      </c>
      <c r="CC852" s="148">
        <v>17</v>
      </c>
      <c r="CD852" s="148">
        <v>17</v>
      </c>
      <c r="CE852" s="148"/>
      <c r="CF852" s="148"/>
      <c r="CG852" s="148"/>
      <c r="CH852" s="169">
        <f t="shared" si="327"/>
        <v>17</v>
      </c>
    </row>
    <row r="853" spans="1:86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329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330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331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328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316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317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318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319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320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321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322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323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324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325"/>
        <v>8</v>
      </c>
      <c r="BY853" s="148">
        <v>8</v>
      </c>
      <c r="BZ853" s="148">
        <v>8</v>
      </c>
      <c r="CA853" s="148">
        <v>8.5</v>
      </c>
      <c r="CB853" s="169">
        <f t="shared" si="326"/>
        <v>8.1666666666666661</v>
      </c>
      <c r="CC853" s="148">
        <v>8.5</v>
      </c>
      <c r="CD853" s="148">
        <v>8.5</v>
      </c>
      <c r="CE853" s="148"/>
      <c r="CF853" s="148"/>
      <c r="CG853" s="148"/>
      <c r="CH853" s="169">
        <f t="shared" si="327"/>
        <v>8.5</v>
      </c>
    </row>
    <row r="854" spans="1:86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329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330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331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328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316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317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318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319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320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321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322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323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324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325"/>
        <v>15</v>
      </c>
      <c r="BY854" s="148">
        <v>15</v>
      </c>
      <c r="BZ854" s="148">
        <v>15</v>
      </c>
      <c r="CA854" s="148">
        <v>15</v>
      </c>
      <c r="CB854" s="169">
        <f t="shared" si="326"/>
        <v>15</v>
      </c>
      <c r="CC854" s="148">
        <v>15</v>
      </c>
      <c r="CD854" s="148">
        <v>15</v>
      </c>
      <c r="CE854" s="148"/>
      <c r="CF854" s="148"/>
      <c r="CG854" s="148"/>
      <c r="CH854" s="169">
        <f t="shared" si="327"/>
        <v>15</v>
      </c>
    </row>
    <row r="855" spans="1:86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329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330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331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328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316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317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318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319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320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321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322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323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324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325"/>
        <v>16.2</v>
      </c>
      <c r="BY855" s="148">
        <v>16.2</v>
      </c>
      <c r="BZ855" s="148">
        <v>16.2</v>
      </c>
      <c r="CA855" s="148">
        <v>15.75</v>
      </c>
      <c r="CB855" s="169">
        <f t="shared" si="326"/>
        <v>16.05</v>
      </c>
      <c r="CC855" s="148">
        <v>16.5</v>
      </c>
      <c r="CD855" s="148">
        <v>16.5</v>
      </c>
      <c r="CE855" s="148"/>
      <c r="CF855" s="148"/>
      <c r="CG855" s="148"/>
      <c r="CH855" s="169">
        <f t="shared" si="327"/>
        <v>16.5</v>
      </c>
    </row>
    <row r="856" spans="1:86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329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330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331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328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316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317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318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319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320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321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322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323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324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325"/>
        <v>18</v>
      </c>
      <c r="BY856" s="148">
        <v>18</v>
      </c>
      <c r="BZ856" s="148">
        <v>18</v>
      </c>
      <c r="CA856" s="148">
        <v>19</v>
      </c>
      <c r="CB856" s="169">
        <f t="shared" si="326"/>
        <v>18.333333333333332</v>
      </c>
      <c r="CC856" s="148">
        <v>19</v>
      </c>
      <c r="CD856" s="148">
        <v>19</v>
      </c>
      <c r="CE856" s="148"/>
      <c r="CF856" s="148"/>
      <c r="CG856" s="148"/>
      <c r="CH856" s="169">
        <f t="shared" si="327"/>
        <v>19</v>
      </c>
    </row>
    <row r="857" spans="1:86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329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330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331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328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316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317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318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319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320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321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322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323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324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325"/>
        <v>90</v>
      </c>
      <c r="BY857" s="148">
        <v>90</v>
      </c>
      <c r="BZ857" s="148">
        <v>90</v>
      </c>
      <c r="CA857" s="148">
        <v>92.5</v>
      </c>
      <c r="CB857" s="169">
        <f t="shared" si="326"/>
        <v>90.833333333333329</v>
      </c>
      <c r="CC857" s="148">
        <v>90</v>
      </c>
      <c r="CD857" s="148">
        <v>90</v>
      </c>
      <c r="CE857" s="148"/>
      <c r="CF857" s="148"/>
      <c r="CG857" s="148"/>
      <c r="CH857" s="169">
        <f t="shared" si="327"/>
        <v>90</v>
      </c>
    </row>
    <row r="858" spans="1:86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329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330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331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328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316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317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318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319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320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321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322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323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324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325"/>
        <v>95</v>
      </c>
      <c r="BY858" s="148">
        <v>95</v>
      </c>
      <c r="BZ858" s="148">
        <v>95</v>
      </c>
      <c r="CA858" s="148">
        <v>97.5</v>
      </c>
      <c r="CB858" s="169">
        <f t="shared" si="326"/>
        <v>95.833333333333329</v>
      </c>
      <c r="CC858" s="148">
        <v>93</v>
      </c>
      <c r="CD858" s="148">
        <v>93</v>
      </c>
      <c r="CE858" s="148"/>
      <c r="CF858" s="148"/>
      <c r="CG858" s="148"/>
      <c r="CH858" s="169">
        <f t="shared" si="327"/>
        <v>93</v>
      </c>
    </row>
    <row r="859" spans="1:86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329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330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331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328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316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317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318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319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320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321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322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323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324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325"/>
        <v>6</v>
      </c>
      <c r="BY859" s="148">
        <v>6</v>
      </c>
      <c r="BZ859" s="148">
        <v>6</v>
      </c>
      <c r="CA859" s="148">
        <v>5</v>
      </c>
      <c r="CB859" s="169">
        <f t="shared" si="326"/>
        <v>5.666666666666667</v>
      </c>
      <c r="CC859" s="148">
        <v>5</v>
      </c>
      <c r="CD859" s="148">
        <v>5</v>
      </c>
      <c r="CE859" s="148"/>
      <c r="CF859" s="148"/>
      <c r="CG859" s="148"/>
      <c r="CH859" s="169">
        <f t="shared" si="327"/>
        <v>5</v>
      </c>
    </row>
    <row r="860" spans="1:86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329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330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331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328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316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317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318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319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320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321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322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323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324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325"/>
        <v>14</v>
      </c>
      <c r="BY860" s="148">
        <v>14</v>
      </c>
      <c r="BZ860" s="148">
        <v>14</v>
      </c>
      <c r="CA860" s="148">
        <v>13</v>
      </c>
      <c r="CB860" s="169">
        <f t="shared" si="326"/>
        <v>13.666666666666666</v>
      </c>
      <c r="CC860" s="148">
        <v>13</v>
      </c>
      <c r="CD860" s="148">
        <v>13</v>
      </c>
      <c r="CE860" s="148"/>
      <c r="CF860" s="148"/>
      <c r="CG860" s="148"/>
      <c r="CH860" s="169">
        <f t="shared" si="327"/>
        <v>13</v>
      </c>
    </row>
    <row r="861" spans="1:86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329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330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331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328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316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317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318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319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320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321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322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323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324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325"/>
        <v>10.5</v>
      </c>
      <c r="BY861" s="148">
        <v>10.5</v>
      </c>
      <c r="BZ861" s="148">
        <v>10.5</v>
      </c>
      <c r="CA861" s="148">
        <v>10.5</v>
      </c>
      <c r="CB861" s="169">
        <f t="shared" si="326"/>
        <v>10.5</v>
      </c>
      <c r="CC861" s="148">
        <v>10.5</v>
      </c>
      <c r="CD861" s="148">
        <v>10.5</v>
      </c>
      <c r="CE861" s="148"/>
      <c r="CF861" s="148"/>
      <c r="CG861" s="148"/>
      <c r="CH861" s="169">
        <f t="shared" si="327"/>
        <v>10.5</v>
      </c>
    </row>
    <row r="862" spans="1:86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329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330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331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328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316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317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318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319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320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321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322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323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324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325"/>
        <v>28</v>
      </c>
      <c r="BY862" s="148">
        <v>28</v>
      </c>
      <c r="BZ862" s="148">
        <v>28</v>
      </c>
      <c r="CA862" s="148">
        <v>28</v>
      </c>
      <c r="CB862" s="169">
        <f t="shared" si="326"/>
        <v>28</v>
      </c>
      <c r="CC862" s="148">
        <v>28</v>
      </c>
      <c r="CD862" s="148">
        <v>28</v>
      </c>
      <c r="CE862" s="148"/>
      <c r="CF862" s="148"/>
      <c r="CG862" s="148"/>
      <c r="CH862" s="169">
        <f t="shared" si="327"/>
        <v>28</v>
      </c>
    </row>
    <row r="863" spans="1:86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329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330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331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328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316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317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318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319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320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321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322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323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324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325"/>
        <v>30</v>
      </c>
      <c r="BY863" s="148">
        <v>30</v>
      </c>
      <c r="BZ863" s="148">
        <v>30</v>
      </c>
      <c r="CA863" s="148">
        <v>30</v>
      </c>
      <c r="CB863" s="169">
        <f t="shared" si="326"/>
        <v>30</v>
      </c>
      <c r="CC863" s="148">
        <v>30</v>
      </c>
      <c r="CD863" s="148">
        <v>30</v>
      </c>
      <c r="CE863" s="148"/>
      <c r="CF863" s="148"/>
      <c r="CG863" s="148"/>
      <c r="CH863" s="169">
        <f t="shared" si="327"/>
        <v>30</v>
      </c>
    </row>
    <row r="864" spans="1:86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329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330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331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328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316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317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318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319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320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321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322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323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324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325"/>
        <v>5</v>
      </c>
      <c r="BY864" s="148">
        <v>5</v>
      </c>
      <c r="BZ864" s="148">
        <v>5</v>
      </c>
      <c r="CA864" s="148">
        <v>5.15</v>
      </c>
      <c r="CB864" s="169">
        <f t="shared" si="326"/>
        <v>5.05</v>
      </c>
      <c r="CC864" s="148">
        <v>5.15</v>
      </c>
      <c r="CD864" s="148">
        <v>5.15</v>
      </c>
      <c r="CE864" s="148"/>
      <c r="CF864" s="148"/>
      <c r="CG864" s="148"/>
      <c r="CH864" s="169">
        <f t="shared" si="327"/>
        <v>5.15</v>
      </c>
    </row>
    <row r="865" spans="1:86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329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330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331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328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316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317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318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319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320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321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322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323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324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325"/>
        <v>4.7</v>
      </c>
      <c r="BY865" s="148">
        <v>4.7</v>
      </c>
      <c r="BZ865" s="148">
        <v>4.7</v>
      </c>
      <c r="CA865" s="148">
        <v>4.6500000000000004</v>
      </c>
      <c r="CB865" s="169">
        <f t="shared" si="326"/>
        <v>4.6833333333333336</v>
      </c>
      <c r="CC865" s="148">
        <v>4.6500000000000004</v>
      </c>
      <c r="CD865" s="148">
        <v>4.6500000000000004</v>
      </c>
      <c r="CE865" s="148"/>
      <c r="CF865" s="148"/>
      <c r="CG865" s="148"/>
      <c r="CH865" s="169">
        <f t="shared" si="327"/>
        <v>4.6500000000000004</v>
      </c>
    </row>
    <row r="866" spans="1:86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329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330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331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328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316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317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318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319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320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321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322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323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324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325"/>
        <v>3.5</v>
      </c>
      <c r="BY866" s="148">
        <v>3.5</v>
      </c>
      <c r="BZ866" s="148">
        <v>3.5</v>
      </c>
      <c r="CA866" s="148">
        <v>3.75</v>
      </c>
      <c r="CB866" s="169">
        <f t="shared" si="326"/>
        <v>3.5833333333333335</v>
      </c>
      <c r="CC866" s="148">
        <v>3.75</v>
      </c>
      <c r="CD866" s="148">
        <v>3.75</v>
      </c>
      <c r="CE866" s="148"/>
      <c r="CF866" s="148"/>
      <c r="CG866" s="148"/>
      <c r="CH866" s="169">
        <f t="shared" si="327"/>
        <v>3.75</v>
      </c>
    </row>
    <row r="867" spans="1:86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329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330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331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328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316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317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318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319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320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321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322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323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324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325"/>
        <v>17</v>
      </c>
      <c r="BY867" s="148">
        <v>17</v>
      </c>
      <c r="BZ867" s="148">
        <v>17</v>
      </c>
      <c r="CA867" s="148">
        <v>16.5</v>
      </c>
      <c r="CB867" s="169">
        <f t="shared" si="326"/>
        <v>16.833333333333332</v>
      </c>
      <c r="CC867" s="148">
        <v>16.5</v>
      </c>
      <c r="CD867" s="148">
        <v>16.5</v>
      </c>
      <c r="CE867" s="148"/>
      <c r="CF867" s="148"/>
      <c r="CG867" s="148"/>
      <c r="CH867" s="169">
        <f t="shared" si="327"/>
        <v>16.5</v>
      </c>
    </row>
    <row r="868" spans="1:86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329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330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331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328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316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317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318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319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320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321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322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323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324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325"/>
        <v>18</v>
      </c>
      <c r="BY868" s="148">
        <v>18</v>
      </c>
      <c r="BZ868" s="148">
        <v>18</v>
      </c>
      <c r="CA868" s="148">
        <v>16.5</v>
      </c>
      <c r="CB868" s="169">
        <f t="shared" si="326"/>
        <v>17.5</v>
      </c>
      <c r="CC868" s="148">
        <v>16.5</v>
      </c>
      <c r="CD868" s="148">
        <v>16.5</v>
      </c>
      <c r="CE868" s="148"/>
      <c r="CF868" s="148"/>
      <c r="CG868" s="148"/>
      <c r="CH868" s="169">
        <f t="shared" si="327"/>
        <v>16.5</v>
      </c>
    </row>
    <row r="869" spans="1:86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329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330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331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328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316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317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318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319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320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321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322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323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324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325"/>
        <v>17</v>
      </c>
      <c r="BY869" s="148">
        <v>17</v>
      </c>
      <c r="BZ869" s="148">
        <v>17</v>
      </c>
      <c r="CA869" s="148">
        <v>17</v>
      </c>
      <c r="CB869" s="169">
        <f t="shared" si="326"/>
        <v>17</v>
      </c>
      <c r="CC869" s="148">
        <v>17</v>
      </c>
      <c r="CD869" s="148">
        <v>17</v>
      </c>
      <c r="CE869" s="148"/>
      <c r="CF869" s="148"/>
      <c r="CG869" s="148"/>
      <c r="CH869" s="169">
        <f t="shared" si="327"/>
        <v>17</v>
      </c>
    </row>
    <row r="870" spans="1:86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329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330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331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328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316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317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318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319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320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321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322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323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324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325"/>
        <v>3.5</v>
      </c>
      <c r="BY870" s="148">
        <v>3.5</v>
      </c>
      <c r="BZ870" s="148">
        <v>3.5</v>
      </c>
      <c r="CA870" s="148">
        <v>3.5</v>
      </c>
      <c r="CB870" s="169">
        <f t="shared" si="326"/>
        <v>3.5</v>
      </c>
      <c r="CC870" s="148">
        <v>3.5</v>
      </c>
      <c r="CD870" s="148">
        <v>3.5</v>
      </c>
      <c r="CE870" s="148"/>
      <c r="CF870" s="148"/>
      <c r="CG870" s="148"/>
      <c r="CH870" s="169">
        <f t="shared" si="327"/>
        <v>3.5</v>
      </c>
    </row>
    <row r="871" spans="1:86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329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330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331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328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316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317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318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319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320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321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322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323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324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325"/>
        <v>2</v>
      </c>
      <c r="BY871" s="148">
        <v>2</v>
      </c>
      <c r="BZ871" s="148">
        <v>2</v>
      </c>
      <c r="CA871" s="148">
        <v>2</v>
      </c>
      <c r="CB871" s="169">
        <f t="shared" si="326"/>
        <v>2</v>
      </c>
      <c r="CC871" s="148">
        <v>2</v>
      </c>
      <c r="CD871" s="148">
        <v>2</v>
      </c>
      <c r="CE871" s="148"/>
      <c r="CF871" s="148"/>
      <c r="CG871" s="148"/>
      <c r="CH871" s="169">
        <f t="shared" si="327"/>
        <v>2</v>
      </c>
    </row>
    <row r="872" spans="1:86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329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330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331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328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316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317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318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319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320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321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322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323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324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325"/>
        <v>40</v>
      </c>
      <c r="BY872" s="148">
        <v>40</v>
      </c>
      <c r="BZ872" s="148">
        <v>40</v>
      </c>
      <c r="CA872" s="148">
        <v>40</v>
      </c>
      <c r="CB872" s="169">
        <f t="shared" si="326"/>
        <v>40</v>
      </c>
      <c r="CC872" s="148">
        <v>40</v>
      </c>
      <c r="CD872" s="148">
        <v>40</v>
      </c>
      <c r="CE872" s="148"/>
      <c r="CF872" s="148"/>
      <c r="CG872" s="148"/>
      <c r="CH872" s="169">
        <f t="shared" si="327"/>
        <v>40</v>
      </c>
    </row>
    <row r="873" spans="1:86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329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330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331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328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316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317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318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319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320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321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322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323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324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325"/>
        <v>6.9250000000000007</v>
      </c>
      <c r="BY873" s="148">
        <v>6.9</v>
      </c>
      <c r="BZ873" s="148">
        <v>6.9</v>
      </c>
      <c r="CA873" s="148">
        <v>6.95</v>
      </c>
      <c r="CB873" s="169">
        <f t="shared" si="326"/>
        <v>6.916666666666667</v>
      </c>
      <c r="CC873" s="148">
        <v>6.95</v>
      </c>
      <c r="CD873" s="148">
        <v>6.95</v>
      </c>
      <c r="CE873" s="148"/>
      <c r="CF873" s="148"/>
      <c r="CG873" s="148"/>
      <c r="CH873" s="169">
        <f t="shared" si="327"/>
        <v>6.95</v>
      </c>
    </row>
    <row r="874" spans="1:86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329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330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331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328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316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317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318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319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320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321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322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323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324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325"/>
        <v>10.199999999999999</v>
      </c>
      <c r="BY874" s="148">
        <v>10</v>
      </c>
      <c r="BZ874" s="148">
        <v>10</v>
      </c>
      <c r="CA874" s="148">
        <v>10.25</v>
      </c>
      <c r="CB874" s="169">
        <f t="shared" si="326"/>
        <v>10.083333333333334</v>
      </c>
      <c r="CC874" s="148">
        <v>10.25</v>
      </c>
      <c r="CD874" s="148">
        <v>10.25</v>
      </c>
      <c r="CE874" s="148"/>
      <c r="CF874" s="148"/>
      <c r="CG874" s="148"/>
      <c r="CH874" s="169">
        <f t="shared" si="327"/>
        <v>10.25</v>
      </c>
    </row>
    <row r="875" spans="1:86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329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330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331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328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316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317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318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319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320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321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322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323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324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325"/>
        <v>11</v>
      </c>
      <c r="BY875" s="148">
        <v>11</v>
      </c>
      <c r="BZ875" s="148">
        <v>11</v>
      </c>
      <c r="CA875" s="148">
        <v>11</v>
      </c>
      <c r="CB875" s="169">
        <f t="shared" si="326"/>
        <v>11</v>
      </c>
      <c r="CC875" s="148">
        <v>11</v>
      </c>
      <c r="CD875" s="148">
        <v>11</v>
      </c>
      <c r="CE875" s="148"/>
      <c r="CF875" s="148"/>
      <c r="CG875" s="148"/>
      <c r="CH875" s="169">
        <f t="shared" si="327"/>
        <v>11</v>
      </c>
    </row>
    <row r="876" spans="1:86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169"/>
      <c r="CC876" s="271"/>
      <c r="CD876" s="271"/>
      <c r="CE876" s="271"/>
      <c r="CF876" s="271"/>
      <c r="CG876" s="271"/>
      <c r="CH876" s="169"/>
    </row>
    <row r="877" spans="1:86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329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330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331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328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169">
        <f>AVERAGE(BY877:CA877)</f>
        <v>10.85</v>
      </c>
      <c r="CC877" s="270">
        <v>10.85</v>
      </c>
      <c r="CD877" s="270">
        <v>10.82</v>
      </c>
      <c r="CE877" s="270"/>
      <c r="CF877" s="270"/>
      <c r="CG877" s="270"/>
      <c r="CH877" s="169">
        <f>AVERAGE(CC877:CG877)</f>
        <v>10.835000000000001</v>
      </c>
    </row>
    <row r="878" spans="1:86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329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330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331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328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69">
        <f>AVERAGE(BY878:CA878)</f>
        <v>10.949999999999998</v>
      </c>
      <c r="CC878" s="148">
        <v>10.95</v>
      </c>
      <c r="CD878" s="148">
        <v>10.92</v>
      </c>
      <c r="CE878" s="148"/>
      <c r="CF878" s="148"/>
      <c r="CG878" s="148"/>
      <c r="CH878" s="169">
        <f>AVERAGE(CC878:CG878)</f>
        <v>10.934999999999999</v>
      </c>
    </row>
    <row r="879" spans="1:86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86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86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86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86" ht="18" x14ac:dyDescent="0.25">
      <c r="A883" s="299" t="s">
        <v>45</v>
      </c>
      <c r="B883" s="299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299"/>
      <c r="AM883" s="299"/>
      <c r="AN883" s="299"/>
      <c r="AO883" s="299"/>
      <c r="AP883" s="299"/>
      <c r="AQ883" s="299"/>
      <c r="AR883" s="299"/>
      <c r="AS883" s="299"/>
      <c r="AT883" s="299"/>
      <c r="AU883" s="299"/>
      <c r="AV883" s="299"/>
      <c r="AW883" s="299"/>
      <c r="AX883" s="299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299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299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299"/>
    </row>
    <row r="884" spans="1:86" ht="18.75" customHeight="1" x14ac:dyDescent="0.3">
      <c r="A884" s="217"/>
      <c r="B884" s="197"/>
      <c r="C884" s="300" t="s">
        <v>157</v>
      </c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  <c r="AH884" s="301"/>
      <c r="AI884" s="301"/>
      <c r="AJ884" s="301"/>
      <c r="AK884" s="301"/>
      <c r="AL884" s="301"/>
      <c r="AM884" s="301"/>
      <c r="AN884" s="301"/>
      <c r="AO884" s="301"/>
      <c r="AP884" s="301"/>
      <c r="AQ884" s="301"/>
      <c r="AR884" s="301"/>
      <c r="AS884" s="301"/>
      <c r="AT884" s="301"/>
      <c r="AU884" s="301"/>
      <c r="AV884" s="301"/>
      <c r="AW884" s="301"/>
      <c r="AX884" s="301"/>
      <c r="AY884" s="301"/>
      <c r="AZ884" s="301"/>
      <c r="BA884" s="301"/>
      <c r="BB884" s="301"/>
      <c r="BC884" s="301"/>
      <c r="BD884" s="301"/>
      <c r="BE884" s="301"/>
      <c r="BF884" s="301"/>
      <c r="BG884" s="301"/>
      <c r="BH884" s="301"/>
      <c r="BI884" s="301"/>
      <c r="BJ884" s="301"/>
      <c r="BK884" s="301"/>
      <c r="BL884" s="301"/>
      <c r="BM884" s="301"/>
      <c r="BN884" s="301"/>
      <c r="BO884" s="301"/>
      <c r="BP884" s="301"/>
      <c r="BQ884" s="301"/>
      <c r="BR884" s="301"/>
      <c r="BS884" s="301"/>
      <c r="BT884" s="301"/>
      <c r="BU884" s="301"/>
      <c r="BV884" s="302"/>
      <c r="BW884" s="300"/>
      <c r="BX884" s="301"/>
      <c r="BY884" s="301"/>
      <c r="BZ884" s="301"/>
      <c r="CA884" s="301"/>
      <c r="CB884" s="301"/>
      <c r="CC884" s="301"/>
      <c r="CD884" s="301"/>
      <c r="CE884" s="301"/>
      <c r="CF884" s="301"/>
      <c r="CG884" s="301"/>
      <c r="CH884" s="301"/>
    </row>
    <row r="885" spans="1:86" ht="18.75" customHeight="1" x14ac:dyDescent="0.3">
      <c r="A885" s="218"/>
      <c r="B885" s="198"/>
      <c r="C885" s="284" t="s">
        <v>139</v>
      </c>
      <c r="D885" s="285"/>
      <c r="E885" s="285"/>
      <c r="F885" s="286"/>
      <c r="G885" s="280" t="s">
        <v>123</v>
      </c>
      <c r="H885" s="287" t="s">
        <v>139</v>
      </c>
      <c r="I885" s="288"/>
      <c r="J885" s="288"/>
      <c r="K885" s="289"/>
      <c r="L885" s="280" t="s">
        <v>123</v>
      </c>
      <c r="M885" s="287" t="s">
        <v>139</v>
      </c>
      <c r="N885" s="288"/>
      <c r="O885" s="288"/>
      <c r="P885" s="289"/>
      <c r="Q885" s="280" t="s">
        <v>123</v>
      </c>
      <c r="R885" s="284" t="s">
        <v>139</v>
      </c>
      <c r="S885" s="285"/>
      <c r="T885" s="285"/>
      <c r="U885" s="285"/>
      <c r="V885" s="286"/>
      <c r="W885" s="280" t="s">
        <v>123</v>
      </c>
      <c r="X885" s="284" t="s">
        <v>139</v>
      </c>
      <c r="Y885" s="285"/>
      <c r="Z885" s="285"/>
      <c r="AA885" s="286"/>
      <c r="AB885" s="280" t="s">
        <v>123</v>
      </c>
      <c r="AC885" s="287" t="s">
        <v>139</v>
      </c>
      <c r="AD885" s="288"/>
      <c r="AE885" s="288"/>
      <c r="AF885" s="289"/>
      <c r="AG885" s="280" t="s">
        <v>123</v>
      </c>
      <c r="AH885" s="287" t="s">
        <v>139</v>
      </c>
      <c r="AI885" s="288"/>
      <c r="AJ885" s="288"/>
      <c r="AK885" s="288"/>
      <c r="AL885" s="289"/>
      <c r="AM885" s="280" t="s">
        <v>123</v>
      </c>
      <c r="AN885" s="287" t="s">
        <v>139</v>
      </c>
      <c r="AO885" s="288"/>
      <c r="AP885" s="288"/>
      <c r="AQ885" s="289"/>
      <c r="AR885" s="280" t="s">
        <v>123</v>
      </c>
      <c r="AS885" s="287" t="s">
        <v>139</v>
      </c>
      <c r="AT885" s="288"/>
      <c r="AU885" s="288"/>
      <c r="AV885" s="288"/>
      <c r="AW885" s="253"/>
      <c r="AX885" s="280" t="s">
        <v>123</v>
      </c>
      <c r="AY885" s="287" t="s">
        <v>139</v>
      </c>
      <c r="AZ885" s="288"/>
      <c r="BA885" s="288"/>
      <c r="BB885" s="289"/>
      <c r="BC885" s="280" t="s">
        <v>123</v>
      </c>
      <c r="BD885" s="278" t="s">
        <v>139</v>
      </c>
      <c r="BE885" s="279"/>
      <c r="BF885" s="279"/>
      <c r="BG885" s="279"/>
      <c r="BH885" s="280" t="s">
        <v>123</v>
      </c>
      <c r="BI885" s="278" t="s">
        <v>139</v>
      </c>
      <c r="BJ885" s="279"/>
      <c r="BK885" s="279"/>
      <c r="BL885" s="279"/>
      <c r="BM885" s="279"/>
      <c r="BN885" s="280" t="s">
        <v>123</v>
      </c>
      <c r="BO885" s="278" t="s">
        <v>316</v>
      </c>
      <c r="BP885" s="279"/>
      <c r="BQ885" s="279"/>
      <c r="BR885" s="279"/>
      <c r="BS885" s="280" t="s">
        <v>123</v>
      </c>
      <c r="BT885" s="278" t="s">
        <v>316</v>
      </c>
      <c r="BU885" s="279"/>
      <c r="BV885" s="279"/>
      <c r="BW885" s="279"/>
      <c r="BX885" s="280" t="s">
        <v>123</v>
      </c>
      <c r="BY885" s="278" t="s">
        <v>316</v>
      </c>
      <c r="BZ885" s="279"/>
      <c r="CA885" s="279"/>
      <c r="CB885" s="280" t="s">
        <v>123</v>
      </c>
      <c r="CC885" s="278" t="s">
        <v>316</v>
      </c>
      <c r="CD885" s="279"/>
      <c r="CE885" s="279"/>
      <c r="CF885" s="279"/>
      <c r="CG885" s="279"/>
      <c r="CH885" s="280" t="s">
        <v>123</v>
      </c>
    </row>
    <row r="886" spans="1:86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1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1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1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1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1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1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1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1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1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1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1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1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1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1"/>
      <c r="BY886" s="138" t="s">
        <v>326</v>
      </c>
      <c r="BZ886" s="138" t="s">
        <v>146</v>
      </c>
      <c r="CA886" s="138" t="s">
        <v>327</v>
      </c>
      <c r="CB886" s="281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1"/>
    </row>
    <row r="887" spans="1:86" ht="18" customHeight="1" x14ac:dyDescent="0.25">
      <c r="A887" s="282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276"/>
      <c r="CC887" s="144"/>
      <c r="CD887" s="144"/>
      <c r="CE887" s="144"/>
      <c r="CF887" s="144"/>
      <c r="CG887" s="144"/>
      <c r="CH887" s="277"/>
    </row>
    <row r="888" spans="1:86" ht="18" customHeight="1" x14ac:dyDescent="0.25">
      <c r="A888" s="283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332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333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334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335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336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337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338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339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340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341">AVERAGE(BT888:BW888)</f>
        <v>6</v>
      </c>
      <c r="BY888" s="148">
        <v>6</v>
      </c>
      <c r="BZ888" s="148">
        <v>6</v>
      </c>
      <c r="CA888" s="148">
        <v>5.98</v>
      </c>
      <c r="CB888" s="169">
        <f t="shared" ref="CB888:CB917" si="342">AVERAGE(BY888:CA888)</f>
        <v>5.9933333333333332</v>
      </c>
      <c r="CC888" s="148">
        <v>6</v>
      </c>
      <c r="CD888" s="148">
        <v>6</v>
      </c>
      <c r="CE888" s="148"/>
      <c r="CF888" s="148"/>
      <c r="CG888" s="148"/>
      <c r="CH888" s="169">
        <f t="shared" ref="CH888:CH917" si="343">AVERAGE(CC888:CG888)</f>
        <v>6</v>
      </c>
    </row>
    <row r="889" spans="1:86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332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333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334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335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336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337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338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339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340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341"/>
        <v>4.5</v>
      </c>
      <c r="BY889" s="148">
        <v>5</v>
      </c>
      <c r="BZ889" s="148">
        <v>5</v>
      </c>
      <c r="CA889" s="148">
        <v>4.9800000000000004</v>
      </c>
      <c r="CB889" s="169">
        <f t="shared" si="342"/>
        <v>4.9933333333333332</v>
      </c>
      <c r="CC889" s="148">
        <v>5</v>
      </c>
      <c r="CD889" s="148">
        <v>5</v>
      </c>
      <c r="CE889" s="148"/>
      <c r="CF889" s="148"/>
      <c r="CG889" s="148"/>
      <c r="CH889" s="169">
        <f t="shared" si="343"/>
        <v>5</v>
      </c>
    </row>
    <row r="890" spans="1:86" ht="18" customHeight="1" x14ac:dyDescent="0.25">
      <c r="A890" s="282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332"/>
        <v>#DIV/0!</v>
      </c>
      <c r="AC890" s="135"/>
      <c r="AD890" s="135"/>
      <c r="AE890" s="135"/>
      <c r="AF890" s="135"/>
      <c r="AG890" s="238" t="e">
        <f t="shared" si="333"/>
        <v>#DIV/0!</v>
      </c>
      <c r="AH890" s="135"/>
      <c r="AI890" s="135"/>
      <c r="AJ890" s="135"/>
      <c r="AK890" s="135"/>
      <c r="AL890" s="135"/>
      <c r="AM890" s="238" t="e">
        <f t="shared" si="334"/>
        <v>#DIV/0!</v>
      </c>
      <c r="AN890" s="135"/>
      <c r="AO890" s="135"/>
      <c r="AP890" s="135"/>
      <c r="AQ890" s="135"/>
      <c r="AR890" s="238" t="e">
        <f t="shared" si="335"/>
        <v>#DIV/0!</v>
      </c>
      <c r="AS890" s="135"/>
      <c r="AT890" s="135"/>
      <c r="AU890" s="135"/>
      <c r="AV890" s="135"/>
      <c r="AW890" s="135"/>
      <c r="AX890" s="238" t="e">
        <f t="shared" si="336"/>
        <v>#DIV/0!</v>
      </c>
      <c r="AY890" s="135"/>
      <c r="AZ890" s="135"/>
      <c r="BA890" s="135"/>
      <c r="BB890" s="135"/>
      <c r="BC890" s="238" t="e">
        <f t="shared" si="337"/>
        <v>#DIV/0!</v>
      </c>
      <c r="BD890" s="135"/>
      <c r="BE890" s="135"/>
      <c r="BF890" s="135"/>
      <c r="BG890" s="135"/>
      <c r="BH890" s="238" t="e">
        <f t="shared" si="338"/>
        <v>#DIV/0!</v>
      </c>
      <c r="BI890" s="135"/>
      <c r="BJ890" s="135"/>
      <c r="BK890" s="135"/>
      <c r="BL890" s="135"/>
      <c r="BM890" s="135"/>
      <c r="BN890" s="238" t="e">
        <f t="shared" si="339"/>
        <v>#DIV/0!</v>
      </c>
      <c r="BO890" s="135"/>
      <c r="BP890" s="135"/>
      <c r="BQ890" s="135"/>
      <c r="BR890" s="135"/>
      <c r="BS890" s="238" t="e">
        <f t="shared" si="340"/>
        <v>#DIV/0!</v>
      </c>
      <c r="BT890" s="135"/>
      <c r="BU890" s="135"/>
      <c r="BV890" s="135"/>
      <c r="BW890" s="135"/>
      <c r="BX890" s="238" t="e">
        <f t="shared" si="341"/>
        <v>#DIV/0!</v>
      </c>
      <c r="BY890" s="135"/>
      <c r="BZ890" s="135"/>
      <c r="CA890" s="135"/>
      <c r="CB890" s="238" t="e">
        <f t="shared" si="342"/>
        <v>#DIV/0!</v>
      </c>
      <c r="CC890" s="135"/>
      <c r="CD890" s="135"/>
      <c r="CE890" s="135"/>
      <c r="CF890" s="135"/>
      <c r="CG890" s="135"/>
      <c r="CH890" s="238" t="e">
        <f t="shared" si="343"/>
        <v>#DIV/0!</v>
      </c>
    </row>
    <row r="891" spans="1:86" ht="18" customHeight="1" x14ac:dyDescent="0.25">
      <c r="A891" s="283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332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333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334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335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336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337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338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339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340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341"/>
        <v>3.8250000000000002</v>
      </c>
      <c r="BY891" s="148">
        <v>3.7</v>
      </c>
      <c r="BZ891" s="148">
        <v>4</v>
      </c>
      <c r="CA891" s="148">
        <v>3.32</v>
      </c>
      <c r="CB891" s="169">
        <f t="shared" si="342"/>
        <v>3.6733333333333333</v>
      </c>
      <c r="CC891" s="148">
        <v>3.32</v>
      </c>
      <c r="CD891" s="148">
        <v>3.3</v>
      </c>
      <c r="CE891" s="148"/>
      <c r="CF891" s="148"/>
      <c r="CG891" s="148"/>
      <c r="CH891" s="169">
        <f t="shared" si="343"/>
        <v>3.3099999999999996</v>
      </c>
    </row>
    <row r="892" spans="1:86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332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333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334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335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336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337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338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339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340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341"/>
        <v>3.9249999999999998</v>
      </c>
      <c r="BY892" s="148">
        <v>3.7</v>
      </c>
      <c r="BZ892" s="148">
        <v>4</v>
      </c>
      <c r="CA892" s="148">
        <v>4.5</v>
      </c>
      <c r="CB892" s="169">
        <f t="shared" si="342"/>
        <v>4.0666666666666664</v>
      </c>
      <c r="CC892" s="148">
        <v>4.5</v>
      </c>
      <c r="CD892" s="148">
        <v>4.7</v>
      </c>
      <c r="CE892" s="148"/>
      <c r="CF892" s="148"/>
      <c r="CG892" s="148"/>
      <c r="CH892" s="169">
        <f t="shared" si="343"/>
        <v>4.5999999999999996</v>
      </c>
    </row>
    <row r="893" spans="1:86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332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333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334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335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336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337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338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339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340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341"/>
        <v>22.5</v>
      </c>
      <c r="BY893" s="148">
        <v>23</v>
      </c>
      <c r="BZ893" s="148">
        <v>23</v>
      </c>
      <c r="CA893" s="148">
        <v>23</v>
      </c>
      <c r="CB893" s="169">
        <f t="shared" si="342"/>
        <v>23</v>
      </c>
      <c r="CC893" s="148">
        <v>20</v>
      </c>
      <c r="CD893" s="148">
        <v>20</v>
      </c>
      <c r="CE893" s="148"/>
      <c r="CF893" s="148"/>
      <c r="CG893" s="148"/>
      <c r="CH893" s="169">
        <f t="shared" si="343"/>
        <v>20</v>
      </c>
    </row>
    <row r="894" spans="1:86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332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333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334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335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336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337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338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339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340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341"/>
        <v>18.5</v>
      </c>
      <c r="BY894" s="148">
        <v>18</v>
      </c>
      <c r="BZ894" s="148">
        <v>20</v>
      </c>
      <c r="CA894" s="148">
        <v>20</v>
      </c>
      <c r="CB894" s="169">
        <f t="shared" si="342"/>
        <v>19.333333333333332</v>
      </c>
      <c r="CC894" s="148">
        <v>20</v>
      </c>
      <c r="CD894" s="148">
        <v>18</v>
      </c>
      <c r="CE894" s="148"/>
      <c r="CF894" s="148"/>
      <c r="CG894" s="148"/>
      <c r="CH894" s="169">
        <f t="shared" si="343"/>
        <v>19</v>
      </c>
    </row>
    <row r="895" spans="1:86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332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333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334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335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336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337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338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339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340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341"/>
        <v>7.25</v>
      </c>
      <c r="BY895" s="148">
        <v>7</v>
      </c>
      <c r="BZ895" s="148">
        <v>7</v>
      </c>
      <c r="CA895" s="148">
        <v>8</v>
      </c>
      <c r="CB895" s="169">
        <f t="shared" si="342"/>
        <v>7.333333333333333</v>
      </c>
      <c r="CC895" s="148">
        <v>8</v>
      </c>
      <c r="CD895" s="148">
        <v>8</v>
      </c>
      <c r="CE895" s="148"/>
      <c r="CF895" s="148"/>
      <c r="CG895" s="148"/>
      <c r="CH895" s="169">
        <f t="shared" si="343"/>
        <v>8</v>
      </c>
    </row>
    <row r="896" spans="1:86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332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333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334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335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336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337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338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339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340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341"/>
        <v>16</v>
      </c>
      <c r="BY896" s="148">
        <v>16</v>
      </c>
      <c r="BZ896" s="148">
        <v>14</v>
      </c>
      <c r="CA896" s="148">
        <v>14</v>
      </c>
      <c r="CB896" s="169">
        <f t="shared" si="342"/>
        <v>14.666666666666666</v>
      </c>
      <c r="CC896" s="148">
        <v>14</v>
      </c>
      <c r="CD896" s="148">
        <v>14</v>
      </c>
      <c r="CE896" s="148"/>
      <c r="CF896" s="148"/>
      <c r="CG896" s="148"/>
      <c r="CH896" s="169">
        <f t="shared" si="343"/>
        <v>14</v>
      </c>
    </row>
    <row r="897" spans="1:86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332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333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334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335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336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337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338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339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340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341"/>
        <v>16</v>
      </c>
      <c r="BY897" s="148">
        <v>16</v>
      </c>
      <c r="BZ897" s="148">
        <v>16</v>
      </c>
      <c r="CA897" s="148">
        <v>16</v>
      </c>
      <c r="CB897" s="169">
        <f t="shared" si="342"/>
        <v>16</v>
      </c>
      <c r="CC897" s="148">
        <v>16</v>
      </c>
      <c r="CD897" s="148">
        <v>16</v>
      </c>
      <c r="CE897" s="148"/>
      <c r="CF897" s="148"/>
      <c r="CG897" s="148"/>
      <c r="CH897" s="169">
        <f t="shared" si="343"/>
        <v>16</v>
      </c>
    </row>
    <row r="898" spans="1:86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332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333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334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335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336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337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338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339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340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341"/>
        <v>17</v>
      </c>
      <c r="BY898" s="148">
        <v>17</v>
      </c>
      <c r="BZ898" s="148">
        <v>17</v>
      </c>
      <c r="CA898" s="148">
        <v>17</v>
      </c>
      <c r="CB898" s="169">
        <f t="shared" si="342"/>
        <v>17</v>
      </c>
      <c r="CC898" s="148">
        <v>17</v>
      </c>
      <c r="CD898" s="148">
        <v>17</v>
      </c>
      <c r="CE898" s="148"/>
      <c r="CF898" s="148"/>
      <c r="CG898" s="148"/>
      <c r="CH898" s="169">
        <f t="shared" si="343"/>
        <v>17</v>
      </c>
    </row>
    <row r="899" spans="1:86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332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333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334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335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336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337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338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339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340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341"/>
        <v>84.75</v>
      </c>
      <c r="BY899" s="148">
        <v>86</v>
      </c>
      <c r="BZ899" s="148">
        <v>87</v>
      </c>
      <c r="CA899" s="148">
        <v>88</v>
      </c>
      <c r="CB899" s="169">
        <f t="shared" si="342"/>
        <v>87</v>
      </c>
      <c r="CC899" s="148">
        <v>88</v>
      </c>
      <c r="CD899" s="148">
        <v>88</v>
      </c>
      <c r="CE899" s="148"/>
      <c r="CF899" s="148"/>
      <c r="CG899" s="148"/>
      <c r="CH899" s="169">
        <f t="shared" si="343"/>
        <v>88</v>
      </c>
    </row>
    <row r="900" spans="1:86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332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333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334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335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336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337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338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339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340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341"/>
        <v>87</v>
      </c>
      <c r="BY900" s="148">
        <v>88</v>
      </c>
      <c r="BZ900" s="148">
        <v>88</v>
      </c>
      <c r="CA900" s="148">
        <v>90</v>
      </c>
      <c r="CB900" s="169">
        <f t="shared" si="342"/>
        <v>88.666666666666671</v>
      </c>
      <c r="CC900" s="148">
        <v>90</v>
      </c>
      <c r="CD900" s="148">
        <v>90</v>
      </c>
      <c r="CE900" s="148"/>
      <c r="CF900" s="148"/>
      <c r="CG900" s="148"/>
      <c r="CH900" s="169">
        <f t="shared" si="343"/>
        <v>90</v>
      </c>
    </row>
    <row r="901" spans="1:86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332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333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334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335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336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337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338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339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340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341"/>
        <v>5</v>
      </c>
      <c r="BY901" s="148">
        <v>5</v>
      </c>
      <c r="BZ901" s="148">
        <v>5</v>
      </c>
      <c r="CA901" s="148">
        <v>5</v>
      </c>
      <c r="CB901" s="169">
        <f t="shared" si="342"/>
        <v>5</v>
      </c>
      <c r="CC901" s="148">
        <v>5</v>
      </c>
      <c r="CD901" s="148">
        <v>5</v>
      </c>
      <c r="CE901" s="148"/>
      <c r="CF901" s="148"/>
      <c r="CG901" s="148"/>
      <c r="CH901" s="169">
        <f t="shared" si="343"/>
        <v>5</v>
      </c>
    </row>
    <row r="902" spans="1:86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332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333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334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335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336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337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338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339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340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341"/>
        <v>11.83</v>
      </c>
      <c r="BY902" s="148">
        <v>12</v>
      </c>
      <c r="BZ902" s="148">
        <v>12</v>
      </c>
      <c r="CA902" s="148">
        <v>13</v>
      </c>
      <c r="CB902" s="169">
        <f t="shared" si="342"/>
        <v>12.333333333333334</v>
      </c>
      <c r="CC902" s="148">
        <v>13</v>
      </c>
      <c r="CD902" s="148">
        <v>13</v>
      </c>
      <c r="CE902" s="148"/>
      <c r="CF902" s="148"/>
      <c r="CG902" s="148"/>
      <c r="CH902" s="169">
        <f t="shared" si="343"/>
        <v>13</v>
      </c>
    </row>
    <row r="903" spans="1:86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332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333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334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335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336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337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338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339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340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341"/>
        <v>10.75</v>
      </c>
      <c r="BY903" s="148">
        <v>11.5</v>
      </c>
      <c r="BZ903" s="148">
        <v>11.5</v>
      </c>
      <c r="CA903" s="148">
        <v>11.5</v>
      </c>
      <c r="CB903" s="169">
        <f t="shared" si="342"/>
        <v>11.5</v>
      </c>
      <c r="CC903" s="148">
        <v>11.5</v>
      </c>
      <c r="CD903" s="148">
        <v>11.5</v>
      </c>
      <c r="CE903" s="148"/>
      <c r="CF903" s="148"/>
      <c r="CG903" s="148"/>
      <c r="CH903" s="169">
        <f t="shared" si="343"/>
        <v>11.5</v>
      </c>
    </row>
    <row r="904" spans="1:86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332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333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334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335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336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337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338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339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340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341"/>
        <v>45</v>
      </c>
      <c r="BY904" s="148">
        <v>45</v>
      </c>
      <c r="BZ904" s="148">
        <v>45</v>
      </c>
      <c r="CA904" s="148">
        <v>55</v>
      </c>
      <c r="CB904" s="169">
        <f t="shared" si="342"/>
        <v>48.333333333333336</v>
      </c>
      <c r="CC904" s="148">
        <v>55</v>
      </c>
      <c r="CD904" s="148">
        <v>55</v>
      </c>
      <c r="CE904" s="148"/>
      <c r="CF904" s="148"/>
      <c r="CG904" s="148"/>
      <c r="CH904" s="169">
        <f t="shared" si="343"/>
        <v>55</v>
      </c>
    </row>
    <row r="905" spans="1:86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332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333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334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335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336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337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338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339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340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341"/>
        <v>45</v>
      </c>
      <c r="BY905" s="148">
        <v>45</v>
      </c>
      <c r="BZ905" s="148">
        <v>45</v>
      </c>
      <c r="CA905" s="148">
        <v>55</v>
      </c>
      <c r="CB905" s="169">
        <f t="shared" si="342"/>
        <v>48.333333333333336</v>
      </c>
      <c r="CC905" s="148">
        <v>55</v>
      </c>
      <c r="CD905" s="148">
        <v>55</v>
      </c>
      <c r="CE905" s="148"/>
      <c r="CF905" s="148"/>
      <c r="CG905" s="148"/>
      <c r="CH905" s="169">
        <f t="shared" si="343"/>
        <v>55</v>
      </c>
    </row>
    <row r="906" spans="1:86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332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333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334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335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336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337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338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339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340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341"/>
        <v>5.27</v>
      </c>
      <c r="BY906" s="148">
        <v>5.0999999999999996</v>
      </c>
      <c r="BZ906" s="148">
        <v>5.0999999999999996</v>
      </c>
      <c r="CA906" s="148">
        <v>5.0999999999999996</v>
      </c>
      <c r="CB906" s="169">
        <f t="shared" si="342"/>
        <v>5.0999999999999996</v>
      </c>
      <c r="CC906" s="148">
        <v>5.0999999999999996</v>
      </c>
      <c r="CD906" s="148">
        <v>5.3</v>
      </c>
      <c r="CE906" s="148"/>
      <c r="CF906" s="148"/>
      <c r="CG906" s="148"/>
      <c r="CH906" s="169">
        <f t="shared" si="343"/>
        <v>5.1999999999999993</v>
      </c>
    </row>
    <row r="907" spans="1:86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332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333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334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335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336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337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338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339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340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341"/>
        <v>4.2</v>
      </c>
      <c r="BY907" s="148">
        <v>4.2</v>
      </c>
      <c r="BZ907" s="148">
        <v>4.2</v>
      </c>
      <c r="CA907" s="148">
        <v>4.2</v>
      </c>
      <c r="CB907" s="169">
        <f t="shared" si="342"/>
        <v>4.2</v>
      </c>
      <c r="CC907" s="148">
        <v>4.2</v>
      </c>
      <c r="CD907" s="148">
        <v>4.2</v>
      </c>
      <c r="CE907" s="148"/>
      <c r="CF907" s="148"/>
      <c r="CG907" s="148"/>
      <c r="CH907" s="169">
        <f t="shared" si="343"/>
        <v>4.2</v>
      </c>
    </row>
    <row r="908" spans="1:86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332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333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334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335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336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337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338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339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340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341"/>
        <v>3.5</v>
      </c>
      <c r="BY908" s="148">
        <v>3.5</v>
      </c>
      <c r="BZ908" s="148">
        <v>3.5</v>
      </c>
      <c r="CA908" s="148">
        <v>4</v>
      </c>
      <c r="CB908" s="169">
        <f t="shared" si="342"/>
        <v>3.6666666666666665</v>
      </c>
      <c r="CC908" s="148">
        <v>4</v>
      </c>
      <c r="CD908" s="148">
        <v>4</v>
      </c>
      <c r="CE908" s="148"/>
      <c r="CF908" s="148"/>
      <c r="CG908" s="148"/>
      <c r="CH908" s="169">
        <f t="shared" si="343"/>
        <v>4</v>
      </c>
    </row>
    <row r="909" spans="1:86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332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333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334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335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336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337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338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339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340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341"/>
        <v>18</v>
      </c>
      <c r="BY909" s="148">
        <v>18</v>
      </c>
      <c r="BZ909" s="148">
        <v>18</v>
      </c>
      <c r="CA909" s="148">
        <v>14</v>
      </c>
      <c r="CB909" s="169">
        <f t="shared" si="342"/>
        <v>16.666666666666668</v>
      </c>
      <c r="CC909" s="148">
        <v>14</v>
      </c>
      <c r="CD909" s="148">
        <v>14</v>
      </c>
      <c r="CE909" s="148"/>
      <c r="CF909" s="148"/>
      <c r="CG909" s="148"/>
      <c r="CH909" s="169">
        <f t="shared" si="343"/>
        <v>14</v>
      </c>
    </row>
    <row r="910" spans="1:86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332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333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334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335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336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337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338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339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340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341"/>
        <v>17</v>
      </c>
      <c r="BY910" s="148">
        <v>17</v>
      </c>
      <c r="BZ910" s="148">
        <v>17</v>
      </c>
      <c r="CA910" s="148">
        <v>16</v>
      </c>
      <c r="CB910" s="169">
        <f t="shared" si="342"/>
        <v>16.666666666666668</v>
      </c>
      <c r="CC910" s="148">
        <v>16</v>
      </c>
      <c r="CD910" s="148">
        <v>16</v>
      </c>
      <c r="CE910" s="148"/>
      <c r="CF910" s="148"/>
      <c r="CG910" s="148"/>
      <c r="CH910" s="169">
        <f t="shared" si="343"/>
        <v>16</v>
      </c>
    </row>
    <row r="911" spans="1:86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332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333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334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335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336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337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338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339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340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341"/>
        <v>17</v>
      </c>
      <c r="BY911" s="148">
        <v>17</v>
      </c>
      <c r="BZ911" s="148">
        <v>17</v>
      </c>
      <c r="CA911" s="148">
        <v>16</v>
      </c>
      <c r="CB911" s="169">
        <f t="shared" si="342"/>
        <v>16.666666666666668</v>
      </c>
      <c r="CC911" s="148">
        <v>16</v>
      </c>
      <c r="CD911" s="148">
        <v>16</v>
      </c>
      <c r="CE911" s="148"/>
      <c r="CF911" s="148"/>
      <c r="CG911" s="148"/>
      <c r="CH911" s="169">
        <f t="shared" si="343"/>
        <v>16</v>
      </c>
    </row>
    <row r="912" spans="1:86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332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333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334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335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336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337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338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339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340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341"/>
        <v>4.5</v>
      </c>
      <c r="BY912" s="148">
        <v>4.5</v>
      </c>
      <c r="BZ912" s="148">
        <v>4.5</v>
      </c>
      <c r="CA912" s="148">
        <v>5</v>
      </c>
      <c r="CB912" s="169">
        <f t="shared" si="342"/>
        <v>4.666666666666667</v>
      </c>
      <c r="CC912" s="148">
        <v>5</v>
      </c>
      <c r="CD912" s="148">
        <v>5</v>
      </c>
      <c r="CE912" s="148"/>
      <c r="CF912" s="148"/>
      <c r="CG912" s="148"/>
      <c r="CH912" s="169">
        <f t="shared" si="343"/>
        <v>5</v>
      </c>
    </row>
    <row r="913" spans="1:86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332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333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334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335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336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337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338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339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340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341"/>
        <v>3.5</v>
      </c>
      <c r="BY913" s="148">
        <v>3.5</v>
      </c>
      <c r="BZ913" s="148">
        <v>3.5</v>
      </c>
      <c r="CA913" s="148">
        <v>5</v>
      </c>
      <c r="CB913" s="169">
        <f t="shared" si="342"/>
        <v>4</v>
      </c>
      <c r="CC913" s="148">
        <v>5</v>
      </c>
      <c r="CD913" s="148">
        <v>5</v>
      </c>
      <c r="CE913" s="148"/>
      <c r="CF913" s="148"/>
      <c r="CG913" s="148"/>
      <c r="CH913" s="169">
        <f t="shared" si="343"/>
        <v>5</v>
      </c>
    </row>
    <row r="914" spans="1:86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332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333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334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335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336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337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338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339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340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341"/>
        <v>50</v>
      </c>
      <c r="BY914" s="148">
        <v>50</v>
      </c>
      <c r="BZ914" s="148">
        <v>50</v>
      </c>
      <c r="CA914" s="148">
        <v>50</v>
      </c>
      <c r="CB914" s="169">
        <f t="shared" si="342"/>
        <v>50</v>
      </c>
      <c r="CC914" s="148">
        <v>60</v>
      </c>
      <c r="CD914" s="148">
        <v>60</v>
      </c>
      <c r="CE914" s="148"/>
      <c r="CF914" s="148"/>
      <c r="CG914" s="148"/>
      <c r="CH914" s="169">
        <f t="shared" si="343"/>
        <v>60</v>
      </c>
    </row>
    <row r="915" spans="1:86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332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333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334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335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336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337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338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339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340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341"/>
        <v>7.0749999999999993</v>
      </c>
      <c r="BY915" s="148">
        <v>7.1</v>
      </c>
      <c r="BZ915" s="148">
        <v>7.1</v>
      </c>
      <c r="CA915" s="148">
        <v>7.1</v>
      </c>
      <c r="CB915" s="169">
        <f t="shared" si="342"/>
        <v>7.0999999999999988</v>
      </c>
      <c r="CC915" s="148">
        <v>7</v>
      </c>
      <c r="CD915" s="148">
        <v>7</v>
      </c>
      <c r="CE915" s="148"/>
      <c r="CF915" s="148"/>
      <c r="CG915" s="148"/>
      <c r="CH915" s="169">
        <f t="shared" si="343"/>
        <v>7</v>
      </c>
    </row>
    <row r="916" spans="1:86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332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333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334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335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336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337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338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339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340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341"/>
        <v>11</v>
      </c>
      <c r="BY916" s="148">
        <v>11</v>
      </c>
      <c r="BZ916" s="148">
        <v>11</v>
      </c>
      <c r="CA916" s="148">
        <v>11</v>
      </c>
      <c r="CB916" s="169">
        <f t="shared" si="342"/>
        <v>11</v>
      </c>
      <c r="CC916" s="148">
        <v>11</v>
      </c>
      <c r="CD916" s="148">
        <v>11</v>
      </c>
      <c r="CE916" s="148"/>
      <c r="CF916" s="148"/>
      <c r="CG916" s="148"/>
      <c r="CH916" s="169">
        <f t="shared" si="343"/>
        <v>11</v>
      </c>
    </row>
    <row r="917" spans="1:86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332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333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334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335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336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337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338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339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340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341"/>
        <v>11.375</v>
      </c>
      <c r="BY917" s="148">
        <v>11.4</v>
      </c>
      <c r="BZ917" s="148">
        <v>11.3</v>
      </c>
      <c r="CA917" s="148">
        <v>11.3</v>
      </c>
      <c r="CB917" s="169">
        <f t="shared" si="342"/>
        <v>11.333333333333334</v>
      </c>
      <c r="CC917" s="148">
        <v>11</v>
      </c>
      <c r="CD917" s="148">
        <v>11</v>
      </c>
      <c r="CE917" s="148"/>
      <c r="CF917" s="148"/>
      <c r="CG917" s="148"/>
      <c r="CH917" s="169">
        <f t="shared" si="343"/>
        <v>11</v>
      </c>
    </row>
    <row r="918" spans="1:86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169"/>
      <c r="CC918" s="271"/>
      <c r="CD918" s="271"/>
      <c r="CE918" s="271"/>
      <c r="CF918" s="271"/>
      <c r="CG918" s="271"/>
      <c r="CH918" s="169"/>
    </row>
    <row r="919" spans="1:86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169">
        <f>AVERAGE(BY919:CA919)</f>
        <v>10.85</v>
      </c>
      <c r="CC919" s="270">
        <v>10.85</v>
      </c>
      <c r="CD919" s="270">
        <v>10.852</v>
      </c>
      <c r="CE919" s="270"/>
      <c r="CF919" s="270"/>
      <c r="CG919" s="270"/>
      <c r="CH919" s="169">
        <f>AVERAGE(CC919:CG919)</f>
        <v>10.850999999999999</v>
      </c>
    </row>
    <row r="920" spans="1:86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69">
        <f>AVERAGE(BY920:CA920)</f>
        <v>10.949999999999998</v>
      </c>
      <c r="CC920" s="148">
        <v>10.95</v>
      </c>
      <c r="CD920" s="148">
        <v>10.92</v>
      </c>
      <c r="CE920" s="148"/>
      <c r="CF920" s="148"/>
      <c r="CG920" s="148"/>
      <c r="CH920" s="169">
        <f>AVERAGE(CC920:CG920)</f>
        <v>10.934999999999999</v>
      </c>
    </row>
    <row r="921" spans="1:86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86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86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86" ht="18" x14ac:dyDescent="0.25">
      <c r="A924" s="299" t="s">
        <v>45</v>
      </c>
      <c r="B924" s="299"/>
      <c r="C924" s="306"/>
      <c r="D924" s="306"/>
      <c r="E924" s="306"/>
      <c r="F924" s="306"/>
      <c r="G924" s="306"/>
      <c r="H924" s="306"/>
      <c r="I924" s="306"/>
      <c r="J924" s="306"/>
      <c r="K924" s="306"/>
      <c r="L924" s="306"/>
      <c r="M924" s="306"/>
      <c r="N924" s="306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299"/>
      <c r="AM924" s="299"/>
      <c r="AN924" s="299"/>
      <c r="AO924" s="299"/>
      <c r="AP924" s="299"/>
      <c r="AQ924" s="299"/>
      <c r="AR924" s="299"/>
      <c r="AS924" s="299"/>
      <c r="AT924" s="299"/>
      <c r="AU924" s="299"/>
      <c r="AV924" s="299"/>
      <c r="AW924" s="299"/>
      <c r="AX924" s="299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299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299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299"/>
    </row>
    <row r="925" spans="1:86" ht="18.75" customHeight="1" x14ac:dyDescent="0.3">
      <c r="A925" s="217"/>
      <c r="B925" s="197"/>
      <c r="C925" s="300" t="s">
        <v>158</v>
      </c>
      <c r="D925" s="301"/>
      <c r="E925" s="301"/>
      <c r="F925" s="301"/>
      <c r="G925" s="301"/>
      <c r="H925" s="301"/>
      <c r="I925" s="301"/>
      <c r="J925" s="301"/>
      <c r="K925" s="301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  <c r="AJ925" s="301"/>
      <c r="AK925" s="301"/>
      <c r="AL925" s="301"/>
      <c r="AM925" s="301"/>
      <c r="AN925" s="301"/>
      <c r="AO925" s="301"/>
      <c r="AP925" s="301"/>
      <c r="AQ925" s="301"/>
      <c r="AR925" s="301"/>
      <c r="AS925" s="301"/>
      <c r="AT925" s="301"/>
      <c r="AU925" s="301"/>
      <c r="AV925" s="301"/>
      <c r="AW925" s="301"/>
      <c r="AX925" s="301"/>
      <c r="AY925" s="301"/>
      <c r="AZ925" s="301"/>
      <c r="BA925" s="301"/>
      <c r="BB925" s="301"/>
      <c r="BC925" s="301"/>
      <c r="BD925" s="301"/>
      <c r="BE925" s="301"/>
      <c r="BF925" s="301"/>
      <c r="BG925" s="301"/>
      <c r="BH925" s="301"/>
      <c r="BI925" s="301"/>
      <c r="BJ925" s="301"/>
      <c r="BK925" s="301"/>
      <c r="BL925" s="301"/>
      <c r="BM925" s="301"/>
      <c r="BN925" s="301"/>
      <c r="BO925" s="301"/>
      <c r="BP925" s="301"/>
      <c r="BQ925" s="301"/>
      <c r="BR925" s="301"/>
      <c r="BS925" s="301"/>
      <c r="BT925" s="301"/>
      <c r="BU925" s="301"/>
      <c r="BV925" s="302"/>
      <c r="BW925" s="300"/>
      <c r="BX925" s="301"/>
      <c r="BY925" s="301"/>
      <c r="BZ925" s="301"/>
      <c r="CA925" s="301"/>
      <c r="CB925" s="301"/>
      <c r="CC925" s="301"/>
      <c r="CD925" s="301"/>
      <c r="CE925" s="301"/>
      <c r="CF925" s="301"/>
      <c r="CG925" s="301"/>
      <c r="CH925" s="301"/>
    </row>
    <row r="926" spans="1:86" ht="18.75" customHeight="1" x14ac:dyDescent="0.3">
      <c r="A926" s="218"/>
      <c r="B926" s="198"/>
      <c r="C926" s="284" t="s">
        <v>139</v>
      </c>
      <c r="D926" s="285"/>
      <c r="E926" s="285"/>
      <c r="F926" s="286"/>
      <c r="G926" s="280" t="s">
        <v>123</v>
      </c>
      <c r="H926" s="287" t="s">
        <v>139</v>
      </c>
      <c r="I926" s="288"/>
      <c r="J926" s="288"/>
      <c r="K926" s="289"/>
      <c r="L926" s="280" t="s">
        <v>123</v>
      </c>
      <c r="M926" s="287" t="s">
        <v>139</v>
      </c>
      <c r="N926" s="288"/>
      <c r="O926" s="288"/>
      <c r="P926" s="289"/>
      <c r="Q926" s="280" t="s">
        <v>123</v>
      </c>
      <c r="R926" s="284" t="s">
        <v>139</v>
      </c>
      <c r="S926" s="285"/>
      <c r="T926" s="285"/>
      <c r="U926" s="285"/>
      <c r="V926" s="286"/>
      <c r="W926" s="280" t="s">
        <v>123</v>
      </c>
      <c r="X926" s="284" t="s">
        <v>139</v>
      </c>
      <c r="Y926" s="285"/>
      <c r="Z926" s="285"/>
      <c r="AA926" s="286"/>
      <c r="AB926" s="280" t="s">
        <v>123</v>
      </c>
      <c r="AC926" s="287" t="s">
        <v>139</v>
      </c>
      <c r="AD926" s="288"/>
      <c r="AE926" s="288"/>
      <c r="AF926" s="289"/>
      <c r="AG926" s="280" t="s">
        <v>123</v>
      </c>
      <c r="AH926" s="287" t="s">
        <v>139</v>
      </c>
      <c r="AI926" s="288"/>
      <c r="AJ926" s="288"/>
      <c r="AK926" s="288"/>
      <c r="AL926" s="289"/>
      <c r="AM926" s="280" t="s">
        <v>123</v>
      </c>
      <c r="AN926" s="287" t="s">
        <v>139</v>
      </c>
      <c r="AO926" s="288"/>
      <c r="AP926" s="288"/>
      <c r="AQ926" s="289"/>
      <c r="AR926" s="280" t="s">
        <v>123</v>
      </c>
      <c r="AS926" s="287" t="s">
        <v>139</v>
      </c>
      <c r="AT926" s="288"/>
      <c r="AU926" s="288"/>
      <c r="AV926" s="288"/>
      <c r="AW926" s="253"/>
      <c r="AX926" s="280" t="s">
        <v>123</v>
      </c>
      <c r="AY926" s="287" t="s">
        <v>139</v>
      </c>
      <c r="AZ926" s="288"/>
      <c r="BA926" s="288"/>
      <c r="BB926" s="289"/>
      <c r="BC926" s="280" t="s">
        <v>123</v>
      </c>
      <c r="BD926" s="278" t="s">
        <v>139</v>
      </c>
      <c r="BE926" s="279"/>
      <c r="BF926" s="279"/>
      <c r="BG926" s="279"/>
      <c r="BH926" s="280" t="s">
        <v>123</v>
      </c>
      <c r="BI926" s="278" t="s">
        <v>139</v>
      </c>
      <c r="BJ926" s="279"/>
      <c r="BK926" s="279"/>
      <c r="BL926" s="279"/>
      <c r="BM926" s="279"/>
      <c r="BN926" s="280" t="s">
        <v>123</v>
      </c>
      <c r="BO926" s="278" t="s">
        <v>316</v>
      </c>
      <c r="BP926" s="279"/>
      <c r="BQ926" s="279"/>
      <c r="BR926" s="279"/>
      <c r="BS926" s="280" t="s">
        <v>123</v>
      </c>
      <c r="BT926" s="278" t="s">
        <v>316</v>
      </c>
      <c r="BU926" s="279"/>
      <c r="BV926" s="279"/>
      <c r="BW926" s="279"/>
      <c r="BX926" s="280" t="s">
        <v>123</v>
      </c>
      <c r="BY926" s="278" t="s">
        <v>316</v>
      </c>
      <c r="BZ926" s="279"/>
      <c r="CA926" s="279"/>
      <c r="CB926" s="280" t="s">
        <v>123</v>
      </c>
      <c r="CC926" s="278" t="s">
        <v>316</v>
      </c>
      <c r="CD926" s="279"/>
      <c r="CE926" s="279"/>
      <c r="CF926" s="279"/>
      <c r="CG926" s="279"/>
      <c r="CH926" s="280" t="s">
        <v>123</v>
      </c>
    </row>
    <row r="927" spans="1:86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1"/>
      <c r="H927" s="144" t="s">
        <v>156</v>
      </c>
      <c r="I927" s="144" t="s">
        <v>156</v>
      </c>
      <c r="J927" s="144" t="s">
        <v>156</v>
      </c>
      <c r="K927" s="144" t="s">
        <v>156</v>
      </c>
      <c r="L927" s="281"/>
      <c r="M927" s="144" t="s">
        <v>156</v>
      </c>
      <c r="N927" s="144" t="s">
        <v>156</v>
      </c>
      <c r="O927" s="144" t="s">
        <v>156</v>
      </c>
      <c r="P927" s="144" t="s">
        <v>156</v>
      </c>
      <c r="Q927" s="281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1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1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1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1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1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1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1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1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1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1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1"/>
      <c r="BY927" s="138" t="s">
        <v>326</v>
      </c>
      <c r="BZ927" s="138" t="s">
        <v>146</v>
      </c>
      <c r="CA927" s="138" t="s">
        <v>327</v>
      </c>
      <c r="CB927" s="281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1"/>
    </row>
    <row r="928" spans="1:86" ht="18" customHeight="1" x14ac:dyDescent="0.25">
      <c r="A928" s="282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344">AVERAGE(X928:AA928)</f>
        <v>4.166666666666667</v>
      </c>
      <c r="AC928" s="144"/>
      <c r="AD928" s="135"/>
      <c r="AE928" s="135"/>
      <c r="AF928" s="135"/>
      <c r="AG928" s="238" t="e">
        <f t="shared" ref="AG928:AG961" si="345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346">AVERAGE(AH928:AL928)</f>
        <v>#DIV/0!</v>
      </c>
      <c r="AN928" s="144"/>
      <c r="AO928" s="135"/>
      <c r="AP928" s="135"/>
      <c r="AQ928" s="135"/>
      <c r="AR928" s="238" t="e">
        <f t="shared" ref="AR928:AR961" si="347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348">AVERAGE(AS928:AV928)</f>
        <v>#DIV/0!</v>
      </c>
      <c r="AY928" s="144"/>
      <c r="AZ928" s="135"/>
      <c r="BA928" s="135"/>
      <c r="BB928" s="135"/>
      <c r="BC928" s="238" t="e">
        <f t="shared" ref="BC928:BC961" si="349">AVERAGE(AY928:BB928)</f>
        <v>#DIV/0!</v>
      </c>
      <c r="BD928" s="144"/>
      <c r="BE928" s="135"/>
      <c r="BF928" s="135"/>
      <c r="BG928" s="135"/>
      <c r="BH928" s="238" t="e">
        <f t="shared" ref="BH928:BH961" si="350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351">AVERAGE(BI928:BM928)</f>
        <v>#DIV/0!</v>
      </c>
      <c r="BO928" s="144"/>
      <c r="BP928" s="135"/>
      <c r="BQ928" s="135"/>
      <c r="BR928" s="135"/>
      <c r="BS928" s="238" t="e">
        <f t="shared" ref="BS928:BS961" si="352">AVERAGE(BO928:BR928)</f>
        <v>#DIV/0!</v>
      </c>
      <c r="BT928" s="144"/>
      <c r="BU928" s="135"/>
      <c r="BV928" s="135"/>
      <c r="BW928" s="135"/>
      <c r="BX928" s="238" t="e">
        <f t="shared" ref="BX928:BX961" si="353">AVERAGE(BT928:BW928)</f>
        <v>#DIV/0!</v>
      </c>
      <c r="BY928" s="144"/>
      <c r="BZ928" s="144"/>
      <c r="CA928" s="135"/>
      <c r="CB928" s="238" t="e">
        <f t="shared" ref="CB928:CB961" si="354">AVERAGE(BY928:CA928)</f>
        <v>#DIV/0!</v>
      </c>
      <c r="CC928" s="144"/>
      <c r="CD928" s="144"/>
      <c r="CE928" s="144"/>
      <c r="CF928" s="144"/>
      <c r="CG928" s="135"/>
      <c r="CH928" s="238" t="e">
        <f t="shared" ref="CH928:CH961" si="355">AVERAGE(CC928:CG928)</f>
        <v>#DIV/0!</v>
      </c>
    </row>
    <row r="929" spans="1:86" ht="18" customHeight="1" x14ac:dyDescent="0.25">
      <c r="A929" s="283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344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345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346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347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348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349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350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351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352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353"/>
        <v>5.8250000000000002</v>
      </c>
      <c r="BY929" s="148">
        <v>6</v>
      </c>
      <c r="BZ929" s="148">
        <v>6</v>
      </c>
      <c r="CA929" s="148">
        <v>5.75</v>
      </c>
      <c r="CB929" s="169">
        <f t="shared" si="354"/>
        <v>5.916666666666667</v>
      </c>
      <c r="CC929" s="148">
        <v>5.5</v>
      </c>
      <c r="CD929" s="148">
        <v>6</v>
      </c>
      <c r="CE929" s="148"/>
      <c r="CF929" s="148"/>
      <c r="CG929" s="148"/>
      <c r="CH929" s="169">
        <f t="shared" si="355"/>
        <v>5.75</v>
      </c>
    </row>
    <row r="930" spans="1:86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344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345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346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347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348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349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350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351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352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353"/>
        <v>6.375</v>
      </c>
      <c r="BY930" s="148">
        <v>6.5</v>
      </c>
      <c r="BZ930" s="148">
        <v>6.5</v>
      </c>
      <c r="CA930" s="148">
        <v>6.7</v>
      </c>
      <c r="CB930" s="169">
        <f t="shared" si="354"/>
        <v>6.5666666666666664</v>
      </c>
      <c r="CC930" s="148">
        <v>6</v>
      </c>
      <c r="CD930" s="148">
        <v>6</v>
      </c>
      <c r="CE930" s="148"/>
      <c r="CF930" s="148"/>
      <c r="CG930" s="148"/>
      <c r="CH930" s="169">
        <f t="shared" si="355"/>
        <v>6</v>
      </c>
    </row>
    <row r="931" spans="1:86" ht="18" customHeight="1" x14ac:dyDescent="0.25">
      <c r="A931" s="282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344"/>
        <v>#DIV/0!</v>
      </c>
      <c r="AC931" s="135"/>
      <c r="AD931" s="135"/>
      <c r="AE931" s="135"/>
      <c r="AF931" s="135"/>
      <c r="AG931" s="238" t="e">
        <f t="shared" si="345"/>
        <v>#DIV/0!</v>
      </c>
      <c r="AH931" s="135"/>
      <c r="AI931" s="135"/>
      <c r="AJ931" s="135"/>
      <c r="AK931" s="135"/>
      <c r="AL931" s="135"/>
      <c r="AM931" s="238" t="e">
        <f t="shared" si="346"/>
        <v>#DIV/0!</v>
      </c>
      <c r="AN931" s="135"/>
      <c r="AO931" s="135"/>
      <c r="AP931" s="135"/>
      <c r="AQ931" s="135"/>
      <c r="AR931" s="238" t="e">
        <f t="shared" si="347"/>
        <v>#DIV/0!</v>
      </c>
      <c r="AS931" s="135"/>
      <c r="AT931" s="135"/>
      <c r="AU931" s="135"/>
      <c r="AV931" s="135"/>
      <c r="AW931" s="135"/>
      <c r="AX931" s="238" t="e">
        <f t="shared" si="348"/>
        <v>#DIV/0!</v>
      </c>
      <c r="AY931" s="135"/>
      <c r="AZ931" s="135"/>
      <c r="BA931" s="135"/>
      <c r="BB931" s="135"/>
      <c r="BC931" s="238" t="e">
        <f t="shared" si="349"/>
        <v>#DIV/0!</v>
      </c>
      <c r="BD931" s="135"/>
      <c r="BE931" s="135"/>
      <c r="BF931" s="135"/>
      <c r="BG931" s="135"/>
      <c r="BH931" s="238" t="e">
        <f t="shared" si="350"/>
        <v>#DIV/0!</v>
      </c>
      <c r="BI931" s="135"/>
      <c r="BJ931" s="135"/>
      <c r="BK931" s="135"/>
      <c r="BL931" s="135"/>
      <c r="BM931" s="135"/>
      <c r="BN931" s="238" t="e">
        <f t="shared" si="351"/>
        <v>#DIV/0!</v>
      </c>
      <c r="BO931" s="135"/>
      <c r="BP931" s="135"/>
      <c r="BQ931" s="135"/>
      <c r="BR931" s="135"/>
      <c r="BS931" s="238" t="e">
        <f t="shared" si="352"/>
        <v>#DIV/0!</v>
      </c>
      <c r="BT931" s="135"/>
      <c r="BU931" s="135"/>
      <c r="BV931" s="135"/>
      <c r="BW931" s="135"/>
      <c r="BX931" s="238" t="e">
        <f t="shared" si="353"/>
        <v>#DIV/0!</v>
      </c>
      <c r="BY931" s="135"/>
      <c r="BZ931" s="135"/>
      <c r="CA931" s="135"/>
      <c r="CB931" s="238" t="e">
        <f t="shared" si="354"/>
        <v>#DIV/0!</v>
      </c>
      <c r="CC931" s="135"/>
      <c r="CD931" s="135"/>
      <c r="CE931" s="135"/>
      <c r="CF931" s="135"/>
      <c r="CG931" s="135"/>
      <c r="CH931" s="238" t="e">
        <f t="shared" si="355"/>
        <v>#DIV/0!</v>
      </c>
    </row>
    <row r="932" spans="1:86" ht="18" customHeight="1" x14ac:dyDescent="0.25">
      <c r="A932" s="283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344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345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346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347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348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349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350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351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352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353"/>
        <v>2.9249999999999998</v>
      </c>
      <c r="BY932" s="148">
        <v>3.3</v>
      </c>
      <c r="BZ932" s="148">
        <v>3.3</v>
      </c>
      <c r="CA932" s="148">
        <v>3.17</v>
      </c>
      <c r="CB932" s="169">
        <f t="shared" si="354"/>
        <v>3.2566666666666664</v>
      </c>
      <c r="CC932" s="148">
        <v>3.3</v>
      </c>
      <c r="CD932" s="148">
        <v>3.3</v>
      </c>
      <c r="CE932" s="148"/>
      <c r="CF932" s="148"/>
      <c r="CG932" s="148"/>
      <c r="CH932" s="169">
        <f t="shared" si="355"/>
        <v>3.3</v>
      </c>
    </row>
    <row r="933" spans="1:86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344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345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346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347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348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349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350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351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352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353"/>
        <v>3</v>
      </c>
      <c r="BY933" s="148">
        <v>3</v>
      </c>
      <c r="BZ933" s="148">
        <v>4.5</v>
      </c>
      <c r="CA933" s="148">
        <v>4.7</v>
      </c>
      <c r="CB933" s="169">
        <f t="shared" si="354"/>
        <v>4.0666666666666664</v>
      </c>
      <c r="CC933" s="148">
        <v>5</v>
      </c>
      <c r="CD933" s="148">
        <v>5</v>
      </c>
      <c r="CE933" s="148"/>
      <c r="CF933" s="148"/>
      <c r="CG933" s="148"/>
      <c r="CH933" s="169">
        <f t="shared" si="355"/>
        <v>5</v>
      </c>
    </row>
    <row r="934" spans="1:86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344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345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346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347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348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349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350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351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352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353"/>
        <v>21</v>
      </c>
      <c r="BY934" s="148">
        <v>22</v>
      </c>
      <c r="BZ934" s="148">
        <v>22</v>
      </c>
      <c r="CA934" s="148">
        <v>18</v>
      </c>
      <c r="CB934" s="169">
        <f t="shared" si="354"/>
        <v>20.666666666666668</v>
      </c>
      <c r="CC934" s="148">
        <v>18</v>
      </c>
      <c r="CD934" s="148">
        <v>15</v>
      </c>
      <c r="CE934" s="148"/>
      <c r="CF934" s="148"/>
      <c r="CG934" s="148"/>
      <c r="CH934" s="169">
        <f t="shared" si="355"/>
        <v>16.5</v>
      </c>
    </row>
    <row r="935" spans="1:86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344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345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346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347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348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349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350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351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352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353"/>
        <v>18.75</v>
      </c>
      <c r="BY935" s="148">
        <v>18</v>
      </c>
      <c r="BZ935" s="148">
        <v>18</v>
      </c>
      <c r="CA935" s="148">
        <v>20</v>
      </c>
      <c r="CB935" s="169">
        <f t="shared" si="354"/>
        <v>18.666666666666668</v>
      </c>
      <c r="CC935" s="148">
        <v>18</v>
      </c>
      <c r="CD935" s="148">
        <v>16</v>
      </c>
      <c r="CE935" s="148"/>
      <c r="CF935" s="148"/>
      <c r="CG935" s="148"/>
      <c r="CH935" s="169">
        <f t="shared" si="355"/>
        <v>17</v>
      </c>
    </row>
    <row r="936" spans="1:86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344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345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346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347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348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349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350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351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352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353"/>
        <v>10</v>
      </c>
      <c r="BY936" s="148">
        <v>10</v>
      </c>
      <c r="BZ936" s="148">
        <v>10</v>
      </c>
      <c r="CA936" s="148">
        <v>9.5</v>
      </c>
      <c r="CB936" s="169">
        <f t="shared" si="354"/>
        <v>9.8333333333333339</v>
      </c>
      <c r="CC936" s="148">
        <v>13</v>
      </c>
      <c r="CD936" s="148">
        <v>13</v>
      </c>
      <c r="CE936" s="148"/>
      <c r="CF936" s="148"/>
      <c r="CG936" s="148"/>
      <c r="CH936" s="169">
        <f t="shared" si="355"/>
        <v>13</v>
      </c>
    </row>
    <row r="937" spans="1:86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344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345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346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347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348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349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350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351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352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353"/>
        <v>13</v>
      </c>
      <c r="BY937" s="148">
        <v>13</v>
      </c>
      <c r="BZ937" s="148">
        <v>14</v>
      </c>
      <c r="CA937" s="148">
        <v>13.25</v>
      </c>
      <c r="CB937" s="169">
        <f t="shared" si="354"/>
        <v>13.416666666666666</v>
      </c>
      <c r="CC937" s="148">
        <v>14</v>
      </c>
      <c r="CD937" s="148">
        <v>14</v>
      </c>
      <c r="CE937" s="148"/>
      <c r="CF937" s="148"/>
      <c r="CG937" s="148"/>
      <c r="CH937" s="169">
        <f t="shared" si="355"/>
        <v>14</v>
      </c>
    </row>
    <row r="938" spans="1:86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344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345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346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347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348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349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350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351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352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353"/>
        <v>17</v>
      </c>
      <c r="BY938" s="148">
        <v>17</v>
      </c>
      <c r="BZ938" s="148">
        <v>17</v>
      </c>
      <c r="CA938" s="148">
        <v>17</v>
      </c>
      <c r="CB938" s="169">
        <f t="shared" si="354"/>
        <v>17</v>
      </c>
      <c r="CC938" s="148">
        <v>17</v>
      </c>
      <c r="CD938" s="148">
        <v>17</v>
      </c>
      <c r="CE938" s="148"/>
      <c r="CF938" s="148"/>
      <c r="CG938" s="148"/>
      <c r="CH938" s="169">
        <f t="shared" si="355"/>
        <v>17</v>
      </c>
    </row>
    <row r="939" spans="1:86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344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345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346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347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348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349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350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351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352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353"/>
        <v>18</v>
      </c>
      <c r="BY939" s="148">
        <v>18</v>
      </c>
      <c r="BZ939" s="148">
        <v>18</v>
      </c>
      <c r="CA939" s="148">
        <v>18</v>
      </c>
      <c r="CB939" s="169">
        <f t="shared" si="354"/>
        <v>18</v>
      </c>
      <c r="CC939" s="148">
        <v>18</v>
      </c>
      <c r="CD939" s="148">
        <v>18</v>
      </c>
      <c r="CE939" s="148"/>
      <c r="CF939" s="148"/>
      <c r="CG939" s="148"/>
      <c r="CH939" s="169">
        <f t="shared" si="355"/>
        <v>18</v>
      </c>
    </row>
    <row r="940" spans="1:86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344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345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346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347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348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349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350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351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352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353"/>
        <v>80</v>
      </c>
      <c r="BY940" s="148">
        <v>83</v>
      </c>
      <c r="BZ940" s="148">
        <v>85</v>
      </c>
      <c r="CA940" s="148">
        <v>85.7</v>
      </c>
      <c r="CB940" s="169">
        <f t="shared" si="354"/>
        <v>84.566666666666663</v>
      </c>
      <c r="CC940" s="148">
        <v>80</v>
      </c>
      <c r="CD940" s="148">
        <v>83</v>
      </c>
      <c r="CE940" s="148"/>
      <c r="CF940" s="148"/>
      <c r="CG940" s="148"/>
      <c r="CH940" s="169">
        <f t="shared" si="355"/>
        <v>81.5</v>
      </c>
    </row>
    <row r="941" spans="1:86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344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345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346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347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348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349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350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351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352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353"/>
        <v>90</v>
      </c>
      <c r="BY941" s="148">
        <v>90</v>
      </c>
      <c r="BZ941" s="148">
        <v>90</v>
      </c>
      <c r="CA941" s="148">
        <v>89.67</v>
      </c>
      <c r="CB941" s="169">
        <f t="shared" si="354"/>
        <v>89.89</v>
      </c>
      <c r="CC941" s="148">
        <v>90</v>
      </c>
      <c r="CD941" s="148">
        <v>90</v>
      </c>
      <c r="CE941" s="148"/>
      <c r="CF941" s="148"/>
      <c r="CG941" s="148"/>
      <c r="CH941" s="169">
        <f t="shared" si="355"/>
        <v>90</v>
      </c>
    </row>
    <row r="942" spans="1:86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344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345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346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347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348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349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350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351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352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353"/>
        <v>5</v>
      </c>
      <c r="BY942" s="148">
        <v>5</v>
      </c>
      <c r="BZ942" s="148">
        <v>5</v>
      </c>
      <c r="CA942" s="148">
        <v>5</v>
      </c>
      <c r="CB942" s="169">
        <f t="shared" si="354"/>
        <v>5</v>
      </c>
      <c r="CC942" s="148">
        <v>5</v>
      </c>
      <c r="CD942" s="148">
        <v>5</v>
      </c>
      <c r="CE942" s="148"/>
      <c r="CF942" s="148"/>
      <c r="CG942" s="148"/>
      <c r="CH942" s="169">
        <f t="shared" si="355"/>
        <v>5</v>
      </c>
    </row>
    <row r="943" spans="1:86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344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345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346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347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348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349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350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351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352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353"/>
        <v>13</v>
      </c>
      <c r="BY943" s="148">
        <v>13</v>
      </c>
      <c r="BZ943" s="148">
        <v>13</v>
      </c>
      <c r="CA943" s="148">
        <v>13.25</v>
      </c>
      <c r="CB943" s="169">
        <f t="shared" si="354"/>
        <v>13.083333333333334</v>
      </c>
      <c r="CC943" s="148">
        <v>13.3</v>
      </c>
      <c r="CD943" s="148">
        <v>13.3</v>
      </c>
      <c r="CE943" s="148"/>
      <c r="CF943" s="148"/>
      <c r="CG943" s="148"/>
      <c r="CH943" s="169">
        <f t="shared" si="355"/>
        <v>13.3</v>
      </c>
    </row>
    <row r="944" spans="1:86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344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345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346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347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348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349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350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351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352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353"/>
        <v>11.125</v>
      </c>
      <c r="BY944" s="148">
        <v>11</v>
      </c>
      <c r="BZ944" s="148">
        <v>11</v>
      </c>
      <c r="CA944" s="148">
        <v>11</v>
      </c>
      <c r="CB944" s="169">
        <f t="shared" si="354"/>
        <v>11</v>
      </c>
      <c r="CC944" s="148">
        <v>11</v>
      </c>
      <c r="CD944" s="148">
        <v>11</v>
      </c>
      <c r="CE944" s="148"/>
      <c r="CF944" s="148"/>
      <c r="CG944" s="148"/>
      <c r="CH944" s="169">
        <f t="shared" si="355"/>
        <v>11</v>
      </c>
    </row>
    <row r="945" spans="1:86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344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345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346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347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348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349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350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351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352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353"/>
        <v>40</v>
      </c>
      <c r="BY945" s="148">
        <v>40</v>
      </c>
      <c r="BZ945" s="148">
        <v>40</v>
      </c>
      <c r="CA945" s="148">
        <v>40</v>
      </c>
      <c r="CB945" s="169">
        <f t="shared" si="354"/>
        <v>40</v>
      </c>
      <c r="CC945" s="148">
        <v>50</v>
      </c>
      <c r="CD945" s="148">
        <v>50</v>
      </c>
      <c r="CE945" s="148"/>
      <c r="CF945" s="148"/>
      <c r="CG945" s="148"/>
      <c r="CH945" s="169">
        <f t="shared" si="355"/>
        <v>50</v>
      </c>
    </row>
    <row r="946" spans="1:86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344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345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346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347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348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349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350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351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352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353"/>
        <v>40</v>
      </c>
      <c r="BY946" s="148">
        <v>40</v>
      </c>
      <c r="BZ946" s="148">
        <v>40</v>
      </c>
      <c r="CA946" s="148">
        <v>40</v>
      </c>
      <c r="CB946" s="169">
        <f t="shared" si="354"/>
        <v>40</v>
      </c>
      <c r="CC946" s="148">
        <v>50</v>
      </c>
      <c r="CD946" s="148">
        <v>50</v>
      </c>
      <c r="CE946" s="148"/>
      <c r="CF946" s="148"/>
      <c r="CG946" s="148"/>
      <c r="CH946" s="169">
        <f t="shared" si="355"/>
        <v>50</v>
      </c>
    </row>
    <row r="947" spans="1:86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344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345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346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347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348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349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350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351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352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353"/>
        <v>5.2</v>
      </c>
      <c r="BY947" s="148">
        <v>5</v>
      </c>
      <c r="BZ947" s="148">
        <v>5</v>
      </c>
      <c r="CA947" s="148">
        <v>5</v>
      </c>
      <c r="CB947" s="169">
        <f t="shared" si="354"/>
        <v>5</v>
      </c>
      <c r="CC947" s="148">
        <v>5.4</v>
      </c>
      <c r="CD947" s="148">
        <v>5.4</v>
      </c>
      <c r="CE947" s="148"/>
      <c r="CF947" s="148"/>
      <c r="CG947" s="148"/>
      <c r="CH947" s="169">
        <f t="shared" si="355"/>
        <v>5.4</v>
      </c>
    </row>
    <row r="948" spans="1:86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344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345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346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347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348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349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350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351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352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353"/>
        <v>4.8</v>
      </c>
      <c r="BY948" s="148">
        <v>4.5999999999999996</v>
      </c>
      <c r="BZ948" s="148">
        <v>4.5999999999999996</v>
      </c>
      <c r="CA948" s="148">
        <v>4.5999999999999996</v>
      </c>
      <c r="CB948" s="169">
        <f t="shared" si="354"/>
        <v>4.5999999999999996</v>
      </c>
      <c r="CC948" s="148">
        <v>4.5999999999999996</v>
      </c>
      <c r="CD948" s="148">
        <v>4.5999999999999996</v>
      </c>
      <c r="CE948" s="148"/>
      <c r="CF948" s="148"/>
      <c r="CG948" s="148"/>
      <c r="CH948" s="169">
        <f t="shared" si="355"/>
        <v>4.5999999999999996</v>
      </c>
    </row>
    <row r="949" spans="1:86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344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345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346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347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348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349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350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351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352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353"/>
        <v>4</v>
      </c>
      <c r="BY949" s="148">
        <v>4</v>
      </c>
      <c r="BZ949" s="148">
        <v>4</v>
      </c>
      <c r="CA949" s="148">
        <v>4</v>
      </c>
      <c r="CB949" s="169">
        <f t="shared" si="354"/>
        <v>4</v>
      </c>
      <c r="CC949" s="148">
        <v>4</v>
      </c>
      <c r="CD949" s="148">
        <v>4</v>
      </c>
      <c r="CE949" s="148"/>
      <c r="CF949" s="148"/>
      <c r="CG949" s="148"/>
      <c r="CH949" s="169">
        <f t="shared" si="355"/>
        <v>4</v>
      </c>
    </row>
    <row r="950" spans="1:86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344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345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346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347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348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349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350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351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352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353"/>
        <v>20</v>
      </c>
      <c r="BY950" s="148">
        <v>20</v>
      </c>
      <c r="BZ950" s="148">
        <v>20</v>
      </c>
      <c r="CA950" s="148">
        <v>19.5</v>
      </c>
      <c r="CB950" s="169">
        <f t="shared" si="354"/>
        <v>19.833333333333332</v>
      </c>
      <c r="CC950" s="148">
        <v>20</v>
      </c>
      <c r="CD950" s="148">
        <v>20</v>
      </c>
      <c r="CE950" s="148"/>
      <c r="CF950" s="148"/>
      <c r="CG950" s="148"/>
      <c r="CH950" s="169">
        <f t="shared" si="355"/>
        <v>20</v>
      </c>
    </row>
    <row r="951" spans="1:86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344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345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346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347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348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349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350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351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352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353"/>
        <v>20.5</v>
      </c>
      <c r="BY951" s="148">
        <v>20</v>
      </c>
      <c r="BZ951" s="148">
        <v>20</v>
      </c>
      <c r="CA951" s="148">
        <v>20</v>
      </c>
      <c r="CB951" s="169">
        <f t="shared" si="354"/>
        <v>20</v>
      </c>
      <c r="CC951" s="148">
        <v>22</v>
      </c>
      <c r="CD951" s="148">
        <v>22</v>
      </c>
      <c r="CE951" s="148"/>
      <c r="CF951" s="148"/>
      <c r="CG951" s="148"/>
      <c r="CH951" s="169">
        <f t="shared" si="355"/>
        <v>22</v>
      </c>
    </row>
    <row r="952" spans="1:86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344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345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346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347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348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349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350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351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352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353"/>
        <v>17.5</v>
      </c>
      <c r="BY952" s="148">
        <v>18</v>
      </c>
      <c r="BZ952" s="148">
        <v>18</v>
      </c>
      <c r="CA952" s="148">
        <v>18.5</v>
      </c>
      <c r="CB952" s="169">
        <f t="shared" si="354"/>
        <v>18.166666666666668</v>
      </c>
      <c r="CC952" s="148">
        <v>17</v>
      </c>
      <c r="CD952" s="148">
        <v>17</v>
      </c>
      <c r="CE952" s="148"/>
      <c r="CF952" s="148"/>
      <c r="CG952" s="148"/>
      <c r="CH952" s="169">
        <f t="shared" si="355"/>
        <v>17</v>
      </c>
    </row>
    <row r="953" spans="1:86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344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345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346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347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348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349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350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351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352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353"/>
        <v>3</v>
      </c>
      <c r="BY953" s="148">
        <v>3</v>
      </c>
      <c r="BZ953" s="148">
        <v>3</v>
      </c>
      <c r="CA953" s="148">
        <v>3</v>
      </c>
      <c r="CB953" s="169">
        <f t="shared" si="354"/>
        <v>3</v>
      </c>
      <c r="CC953" s="148">
        <v>3</v>
      </c>
      <c r="CD953" s="148">
        <v>3</v>
      </c>
      <c r="CE953" s="148"/>
      <c r="CF953" s="148"/>
      <c r="CG953" s="148"/>
      <c r="CH953" s="169">
        <f t="shared" si="355"/>
        <v>3</v>
      </c>
    </row>
    <row r="954" spans="1:86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344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345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346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347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348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349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350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351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352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353"/>
        <v>5</v>
      </c>
      <c r="BY954" s="148">
        <v>5</v>
      </c>
      <c r="BZ954" s="148">
        <v>5</v>
      </c>
      <c r="CA954" s="148">
        <v>5</v>
      </c>
      <c r="CB954" s="169">
        <f t="shared" si="354"/>
        <v>5</v>
      </c>
      <c r="CC954" s="148">
        <v>5</v>
      </c>
      <c r="CD954" s="148">
        <v>5</v>
      </c>
      <c r="CE954" s="148"/>
      <c r="CF954" s="148"/>
      <c r="CG954" s="148"/>
      <c r="CH954" s="169">
        <f t="shared" si="355"/>
        <v>5</v>
      </c>
    </row>
    <row r="955" spans="1:86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344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345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346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347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348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349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350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351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352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353"/>
        <v>50</v>
      </c>
      <c r="BY955" s="148">
        <v>50</v>
      </c>
      <c r="BZ955" s="148">
        <v>50</v>
      </c>
      <c r="CA955" s="148">
        <v>50</v>
      </c>
      <c r="CB955" s="169">
        <f t="shared" si="354"/>
        <v>50</v>
      </c>
      <c r="CC955" s="148">
        <v>50</v>
      </c>
      <c r="CD955" s="148">
        <v>50</v>
      </c>
      <c r="CE955" s="148"/>
      <c r="CF955" s="148"/>
      <c r="CG955" s="148"/>
      <c r="CH955" s="169">
        <f t="shared" si="355"/>
        <v>50</v>
      </c>
    </row>
    <row r="956" spans="1:86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344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345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346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347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348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349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350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351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352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353"/>
        <v>6.9</v>
      </c>
      <c r="BY956" s="148">
        <v>6.9</v>
      </c>
      <c r="BZ956" s="148">
        <v>6.9</v>
      </c>
      <c r="CA956" s="148">
        <v>6.8</v>
      </c>
      <c r="CB956" s="169">
        <f t="shared" si="354"/>
        <v>6.8666666666666671</v>
      </c>
      <c r="CC956" s="148">
        <v>6.8</v>
      </c>
      <c r="CD956" s="148">
        <v>6.8</v>
      </c>
      <c r="CE956" s="148"/>
      <c r="CF956" s="148"/>
      <c r="CG956" s="148"/>
      <c r="CH956" s="169">
        <f t="shared" si="355"/>
        <v>6.8</v>
      </c>
    </row>
    <row r="957" spans="1:86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344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345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346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347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348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349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350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351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352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353"/>
        <v>10.4</v>
      </c>
      <c r="BY957" s="148">
        <v>10.4</v>
      </c>
      <c r="BZ957" s="148">
        <v>10.4</v>
      </c>
      <c r="CA957" s="148">
        <v>10.4</v>
      </c>
      <c r="CB957" s="169">
        <f t="shared" si="354"/>
        <v>10.4</v>
      </c>
      <c r="CC957" s="148">
        <v>10.4</v>
      </c>
      <c r="CD957" s="148">
        <v>10.4</v>
      </c>
      <c r="CE957" s="148"/>
      <c r="CF957" s="148"/>
      <c r="CG957" s="148"/>
      <c r="CH957" s="169">
        <f t="shared" si="355"/>
        <v>10.4</v>
      </c>
    </row>
    <row r="958" spans="1:86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344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345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346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347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348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349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350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351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352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353"/>
        <v>10.4</v>
      </c>
      <c r="BY958" s="148">
        <v>10.3</v>
      </c>
      <c r="BZ958" s="148">
        <v>10.3</v>
      </c>
      <c r="CA958" s="148">
        <v>10.3</v>
      </c>
      <c r="CB958" s="169">
        <f t="shared" si="354"/>
        <v>10.3</v>
      </c>
      <c r="CC958" s="148">
        <v>10.3</v>
      </c>
      <c r="CD958" s="148">
        <v>10.3</v>
      </c>
      <c r="CE958" s="148"/>
      <c r="CF958" s="148"/>
      <c r="CG958" s="148"/>
      <c r="CH958" s="169">
        <f t="shared" si="355"/>
        <v>10.3</v>
      </c>
    </row>
    <row r="959" spans="1:86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344"/>
        <v>#DIV/0!</v>
      </c>
      <c r="AC959" s="146"/>
      <c r="AD959" s="146"/>
      <c r="AE959" s="146"/>
      <c r="AF959" s="146"/>
      <c r="AG959" s="238" t="e">
        <f t="shared" si="345"/>
        <v>#DIV/0!</v>
      </c>
      <c r="AH959" s="146"/>
      <c r="AI959" s="146"/>
      <c r="AJ959" s="146"/>
      <c r="AK959" s="146"/>
      <c r="AL959" s="146"/>
      <c r="AM959" s="238" t="e">
        <f t="shared" si="346"/>
        <v>#DIV/0!</v>
      </c>
      <c r="AN959" s="146"/>
      <c r="AO959" s="146"/>
      <c r="AP959" s="146"/>
      <c r="AQ959" s="146"/>
      <c r="AR959" s="238" t="e">
        <f t="shared" si="347"/>
        <v>#DIV/0!</v>
      </c>
      <c r="AS959" s="146"/>
      <c r="AT959" s="146"/>
      <c r="AU959" s="146"/>
      <c r="AV959" s="146"/>
      <c r="AW959" s="146"/>
      <c r="AX959" s="238" t="e">
        <f t="shared" si="348"/>
        <v>#DIV/0!</v>
      </c>
      <c r="AY959" s="146"/>
      <c r="AZ959" s="146"/>
      <c r="BA959" s="146"/>
      <c r="BB959" s="146"/>
      <c r="BC959" s="238" t="e">
        <f t="shared" si="349"/>
        <v>#DIV/0!</v>
      </c>
      <c r="BD959" s="146"/>
      <c r="BE959" s="146"/>
      <c r="BF959" s="146"/>
      <c r="BG959" s="146"/>
      <c r="BH959" s="238" t="e">
        <f t="shared" si="350"/>
        <v>#DIV/0!</v>
      </c>
      <c r="BI959" s="146"/>
      <c r="BJ959" s="146"/>
      <c r="BK959" s="146"/>
      <c r="BL959" s="146"/>
      <c r="BM959" s="146"/>
      <c r="BN959" s="238" t="e">
        <f t="shared" si="351"/>
        <v>#DIV/0!</v>
      </c>
      <c r="BO959" s="271"/>
      <c r="BP959" s="271"/>
      <c r="BQ959" s="271"/>
      <c r="BR959" s="271"/>
      <c r="BS959" s="238" t="e">
        <f t="shared" si="352"/>
        <v>#DIV/0!</v>
      </c>
      <c r="BT959" s="271"/>
      <c r="BU959" s="271"/>
      <c r="BV959" s="271"/>
      <c r="BW959" s="271"/>
      <c r="BX959" s="238" t="e">
        <f t="shared" si="353"/>
        <v>#DIV/0!</v>
      </c>
      <c r="BY959" s="271"/>
      <c r="BZ959" s="271"/>
      <c r="CA959" s="271"/>
      <c r="CB959" s="238" t="e">
        <f t="shared" si="354"/>
        <v>#DIV/0!</v>
      </c>
      <c r="CC959" s="271"/>
      <c r="CD959" s="271"/>
      <c r="CE959" s="271"/>
      <c r="CF959" s="271"/>
      <c r="CG959" s="271"/>
      <c r="CH959" s="238" t="e">
        <f t="shared" si="355"/>
        <v>#DIV/0!</v>
      </c>
    </row>
    <row r="960" spans="1:86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344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345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346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347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348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349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350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351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352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353"/>
        <v>10.85</v>
      </c>
      <c r="BY960" s="270">
        <v>10.85</v>
      </c>
      <c r="BZ960" s="270">
        <v>10.85</v>
      </c>
      <c r="CA960" s="270">
        <v>10.85</v>
      </c>
      <c r="CB960" s="169">
        <f t="shared" si="354"/>
        <v>10.85</v>
      </c>
      <c r="CC960" s="270">
        <v>10.85</v>
      </c>
      <c r="CD960" s="270">
        <v>10.82</v>
      </c>
      <c r="CE960" s="270"/>
      <c r="CF960" s="270"/>
      <c r="CG960" s="270"/>
      <c r="CH960" s="169">
        <f t="shared" si="355"/>
        <v>10.835000000000001</v>
      </c>
    </row>
    <row r="961" spans="1:86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344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345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346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347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348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349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350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351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352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353"/>
        <v>10.95</v>
      </c>
      <c r="BY961" s="148">
        <v>10.95</v>
      </c>
      <c r="BZ961" s="148">
        <v>10.95</v>
      </c>
      <c r="CA961" s="148">
        <v>10.95</v>
      </c>
      <c r="CB961" s="169">
        <f t="shared" si="354"/>
        <v>10.949999999999998</v>
      </c>
      <c r="CC961" s="148">
        <v>10.95</v>
      </c>
      <c r="CD961" s="148">
        <v>10.92</v>
      </c>
      <c r="CE961" s="148"/>
      <c r="CF961" s="148"/>
      <c r="CG961" s="148"/>
      <c r="CH961" s="169">
        <f t="shared" si="355"/>
        <v>10.934999999999999</v>
      </c>
    </row>
    <row r="962" spans="1:86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86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86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86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86" ht="18" x14ac:dyDescent="0.25">
      <c r="A966" s="299" t="s">
        <v>45</v>
      </c>
      <c r="B966" s="299"/>
      <c r="C966" s="306"/>
      <c r="D966" s="306"/>
      <c r="E966" s="306"/>
      <c r="F966" s="306"/>
      <c r="G966" s="306"/>
      <c r="H966" s="306"/>
      <c r="I966" s="306"/>
      <c r="J966" s="306"/>
      <c r="K966" s="306"/>
      <c r="L966" s="306"/>
      <c r="M966" s="306"/>
      <c r="N966" s="306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299"/>
      <c r="AM966" s="299"/>
      <c r="AN966" s="299"/>
      <c r="AO966" s="299"/>
      <c r="AP966" s="299"/>
      <c r="AQ966" s="299"/>
      <c r="AR966" s="299"/>
      <c r="AS966" s="299"/>
      <c r="AT966" s="299"/>
      <c r="AU966" s="299"/>
      <c r="AV966" s="299"/>
      <c r="AW966" s="299"/>
      <c r="AX966" s="299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299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299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299"/>
    </row>
    <row r="967" spans="1:86" ht="18.75" customHeight="1" x14ac:dyDescent="0.25">
      <c r="A967" s="296"/>
      <c r="B967" s="293"/>
      <c r="C967" s="300" t="s">
        <v>96</v>
      </c>
      <c r="D967" s="301"/>
      <c r="E967" s="301"/>
      <c r="F967" s="301"/>
      <c r="G967" s="301"/>
      <c r="H967" s="301"/>
      <c r="I967" s="301"/>
      <c r="J967" s="301"/>
      <c r="K967" s="301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  <c r="AA967" s="301"/>
      <c r="AB967" s="301"/>
      <c r="AC967" s="301"/>
      <c r="AD967" s="301"/>
      <c r="AE967" s="301"/>
      <c r="AF967" s="301"/>
      <c r="AG967" s="301"/>
      <c r="AH967" s="301"/>
      <c r="AI967" s="301"/>
      <c r="AJ967" s="301"/>
      <c r="AK967" s="301"/>
      <c r="AL967" s="301"/>
      <c r="AM967" s="301"/>
      <c r="AN967" s="301"/>
      <c r="AO967" s="301"/>
      <c r="AP967" s="301"/>
      <c r="AQ967" s="301"/>
      <c r="AR967" s="301"/>
      <c r="AS967" s="301"/>
      <c r="AT967" s="301"/>
      <c r="AU967" s="301"/>
      <c r="AV967" s="301"/>
      <c r="AW967" s="301"/>
      <c r="AX967" s="301"/>
      <c r="AY967" s="301"/>
      <c r="AZ967" s="301"/>
      <c r="BA967" s="301"/>
      <c r="BB967" s="301"/>
      <c r="BC967" s="301"/>
      <c r="BD967" s="301"/>
      <c r="BE967" s="301"/>
      <c r="BF967" s="301"/>
      <c r="BG967" s="301"/>
      <c r="BH967" s="301"/>
      <c r="BI967" s="301"/>
      <c r="BJ967" s="301"/>
      <c r="BK967" s="301"/>
      <c r="BL967" s="301"/>
      <c r="BM967" s="301"/>
      <c r="BN967" s="301"/>
      <c r="BO967" s="301"/>
      <c r="BP967" s="301"/>
      <c r="BQ967" s="301"/>
      <c r="BR967" s="301"/>
      <c r="BS967" s="301"/>
      <c r="BT967" s="301"/>
      <c r="BU967" s="301"/>
      <c r="BV967" s="302"/>
      <c r="BW967" s="300"/>
      <c r="BX967" s="301"/>
      <c r="BY967" s="301"/>
      <c r="BZ967" s="301"/>
      <c r="CA967" s="301"/>
      <c r="CB967" s="301"/>
      <c r="CC967" s="301"/>
      <c r="CD967" s="301"/>
      <c r="CE967" s="301"/>
      <c r="CF967" s="301"/>
      <c r="CG967" s="301"/>
      <c r="CH967" s="301"/>
    </row>
    <row r="968" spans="1:86" ht="18.75" customHeight="1" x14ac:dyDescent="0.25">
      <c r="A968" s="297"/>
      <c r="B968" s="294"/>
      <c r="C968" s="284" t="s">
        <v>139</v>
      </c>
      <c r="D968" s="285"/>
      <c r="E968" s="285"/>
      <c r="F968" s="286"/>
      <c r="G968" s="280" t="s">
        <v>123</v>
      </c>
      <c r="H968" s="287" t="s">
        <v>139</v>
      </c>
      <c r="I968" s="288"/>
      <c r="J968" s="288"/>
      <c r="K968" s="289"/>
      <c r="L968" s="280" t="s">
        <v>123</v>
      </c>
      <c r="M968" s="287" t="s">
        <v>139</v>
      </c>
      <c r="N968" s="288"/>
      <c r="O968" s="288"/>
      <c r="P968" s="289"/>
      <c r="Q968" s="280" t="s">
        <v>123</v>
      </c>
      <c r="R968" s="284" t="s">
        <v>139</v>
      </c>
      <c r="S968" s="285"/>
      <c r="T968" s="285"/>
      <c r="U968" s="285"/>
      <c r="V968" s="286"/>
      <c r="W968" s="280" t="s">
        <v>123</v>
      </c>
      <c r="X968" s="284" t="s">
        <v>139</v>
      </c>
      <c r="Y968" s="285"/>
      <c r="Z968" s="285"/>
      <c r="AA968" s="286"/>
      <c r="AB968" s="280" t="s">
        <v>123</v>
      </c>
      <c r="AC968" s="287" t="s">
        <v>139</v>
      </c>
      <c r="AD968" s="288"/>
      <c r="AE968" s="288"/>
      <c r="AF968" s="289"/>
      <c r="AG968" s="280" t="s">
        <v>123</v>
      </c>
      <c r="AH968" s="287" t="s">
        <v>139</v>
      </c>
      <c r="AI968" s="288"/>
      <c r="AJ968" s="288"/>
      <c r="AK968" s="288"/>
      <c r="AL968" s="289"/>
      <c r="AM968" s="280" t="s">
        <v>123</v>
      </c>
      <c r="AN968" s="287" t="s">
        <v>139</v>
      </c>
      <c r="AO968" s="288"/>
      <c r="AP968" s="288"/>
      <c r="AQ968" s="289"/>
      <c r="AR968" s="280" t="s">
        <v>123</v>
      </c>
      <c r="AS968" s="287" t="s">
        <v>139</v>
      </c>
      <c r="AT968" s="288"/>
      <c r="AU968" s="288"/>
      <c r="AV968" s="288"/>
      <c r="AW968" s="253"/>
      <c r="AX968" s="280" t="s">
        <v>123</v>
      </c>
      <c r="AY968" s="287" t="s">
        <v>139</v>
      </c>
      <c r="AZ968" s="288"/>
      <c r="BA968" s="288"/>
      <c r="BB968" s="289"/>
      <c r="BC968" s="280" t="s">
        <v>123</v>
      </c>
      <c r="BD968" s="278" t="s">
        <v>139</v>
      </c>
      <c r="BE968" s="279"/>
      <c r="BF968" s="279"/>
      <c r="BG968" s="279"/>
      <c r="BH968" s="280" t="s">
        <v>123</v>
      </c>
      <c r="BI968" s="278" t="s">
        <v>139</v>
      </c>
      <c r="BJ968" s="279"/>
      <c r="BK968" s="279"/>
      <c r="BL968" s="279"/>
      <c r="BM968" s="279"/>
      <c r="BN968" s="280" t="s">
        <v>123</v>
      </c>
      <c r="BO968" s="278" t="s">
        <v>316</v>
      </c>
      <c r="BP968" s="279"/>
      <c r="BQ968" s="279"/>
      <c r="BR968" s="279"/>
      <c r="BS968" s="280" t="s">
        <v>123</v>
      </c>
      <c r="BT968" s="278" t="s">
        <v>316</v>
      </c>
      <c r="BU968" s="279"/>
      <c r="BV968" s="279"/>
      <c r="BW968" s="279"/>
      <c r="BX968" s="280" t="s">
        <v>123</v>
      </c>
      <c r="BY968" s="278" t="s">
        <v>316</v>
      </c>
      <c r="BZ968" s="279"/>
      <c r="CA968" s="279"/>
      <c r="CB968" s="280" t="s">
        <v>123</v>
      </c>
      <c r="CC968" s="278" t="s">
        <v>316</v>
      </c>
      <c r="CD968" s="279"/>
      <c r="CE968" s="279"/>
      <c r="CF968" s="279"/>
      <c r="CG968" s="279"/>
      <c r="CH968" s="280" t="s">
        <v>123</v>
      </c>
    </row>
    <row r="969" spans="1:86" ht="18.75" customHeight="1" x14ac:dyDescent="0.25">
      <c r="A969" s="298"/>
      <c r="B969" s="295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1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1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1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1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1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1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1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1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1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1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1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1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1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1"/>
      <c r="BY969" s="138" t="s">
        <v>326</v>
      </c>
      <c r="BZ969" s="138" t="s">
        <v>146</v>
      </c>
      <c r="CA969" s="138" t="s">
        <v>327</v>
      </c>
      <c r="CB969" s="281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1"/>
    </row>
    <row r="970" spans="1:86" ht="18" customHeight="1" x14ac:dyDescent="0.25">
      <c r="A970" s="282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356">AVERAGE(X970:AA970)</f>
        <v>#DIV/0!</v>
      </c>
      <c r="AC970" s="144"/>
      <c r="AD970" s="144"/>
      <c r="AE970" s="144"/>
      <c r="AF970" s="144"/>
      <c r="AG970" s="238" t="e">
        <f t="shared" ref="AG970:AG1003" si="357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358">AVERAGE(AH970:AL970)</f>
        <v>#DIV/0!</v>
      </c>
      <c r="AN970" s="144"/>
      <c r="AO970" s="144"/>
      <c r="AP970" s="144"/>
      <c r="AQ970" s="144"/>
      <c r="AR970" s="238" t="e">
        <f t="shared" ref="AR970:AR1003" si="359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360">AVERAGE(AS970:AV970)</f>
        <v>#DIV/0!</v>
      </c>
      <c r="AY970" s="144"/>
      <c r="AZ970" s="144"/>
      <c r="BA970" s="144"/>
      <c r="BB970" s="144"/>
      <c r="BC970" s="238" t="e">
        <f t="shared" ref="BC970:BC1003" si="361">AVERAGE(AY970:BB970)</f>
        <v>#DIV/0!</v>
      </c>
      <c r="BD970" s="144"/>
      <c r="BE970" s="144"/>
      <c r="BF970" s="144"/>
      <c r="BG970" s="144"/>
      <c r="BH970" s="238" t="e">
        <f t="shared" ref="BH970:BH1003" si="362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363">AVERAGE(BI970:BM970)</f>
        <v>#DIV/0!</v>
      </c>
      <c r="BO970" s="144"/>
      <c r="BP970" s="144"/>
      <c r="BQ970" s="144"/>
      <c r="BR970" s="144"/>
      <c r="BS970" s="238" t="e">
        <f t="shared" ref="BS970:BS1003" si="364">AVERAGE(BO970:BR970)</f>
        <v>#DIV/0!</v>
      </c>
      <c r="BT970" s="144"/>
      <c r="BU970" s="144"/>
      <c r="BV970" s="144"/>
      <c r="BW970" s="144"/>
      <c r="BX970" s="238" t="e">
        <f t="shared" ref="BX970:BX1003" si="365">AVERAGE(BT970:BW970)</f>
        <v>#DIV/0!</v>
      </c>
      <c r="BY970" s="144"/>
      <c r="BZ970" s="144"/>
      <c r="CA970" s="144"/>
      <c r="CB970" s="238" t="e">
        <f t="shared" ref="CB970:CB1003" si="366">AVERAGE(BY970:CA970)</f>
        <v>#DIV/0!</v>
      </c>
      <c r="CC970" s="144"/>
      <c r="CD970" s="144"/>
      <c r="CE970" s="144"/>
      <c r="CF970" s="144"/>
      <c r="CG970" s="144"/>
      <c r="CH970" s="238" t="e">
        <f t="shared" ref="CH970:CH1003" si="367">AVERAGE(CC970:CG970)</f>
        <v>#DIV/0!</v>
      </c>
    </row>
    <row r="971" spans="1:86" ht="18" customHeight="1" x14ac:dyDescent="0.25">
      <c r="A971" s="283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368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356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357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358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359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360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361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362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363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364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365"/>
        <v>4.625</v>
      </c>
      <c r="BY971" s="148">
        <v>5</v>
      </c>
      <c r="BZ971" s="148">
        <v>4.55</v>
      </c>
      <c r="CA971" s="148">
        <v>4.55</v>
      </c>
      <c r="CB971" s="169">
        <f t="shared" si="366"/>
        <v>4.7</v>
      </c>
      <c r="CC971" s="148">
        <v>4.9000000000000004</v>
      </c>
      <c r="CD971" s="148">
        <v>4.9000000000000004</v>
      </c>
      <c r="CE971" s="148"/>
      <c r="CF971" s="148"/>
      <c r="CG971" s="148"/>
      <c r="CH971" s="169">
        <f t="shared" si="367"/>
        <v>4.9000000000000004</v>
      </c>
    </row>
    <row r="972" spans="1:86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369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370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371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368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356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357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358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359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360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361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362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363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364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365"/>
        <v>4.5199999999999996</v>
      </c>
      <c r="BY972" s="148">
        <v>5</v>
      </c>
      <c r="BZ972" s="148">
        <v>5.2</v>
      </c>
      <c r="CA972" s="148">
        <v>5.15</v>
      </c>
      <c r="CB972" s="169">
        <f t="shared" si="366"/>
        <v>5.1166666666666663</v>
      </c>
      <c r="CC972" s="148">
        <v>6.5</v>
      </c>
      <c r="CD972" s="148">
        <v>6.7</v>
      </c>
      <c r="CE972" s="148"/>
      <c r="CF972" s="148"/>
      <c r="CG972" s="148"/>
      <c r="CH972" s="169">
        <f t="shared" si="367"/>
        <v>6.6</v>
      </c>
    </row>
    <row r="973" spans="1:86" ht="18" customHeight="1" x14ac:dyDescent="0.25">
      <c r="A973" s="282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356"/>
        <v>#DIV/0!</v>
      </c>
      <c r="AC973" s="135"/>
      <c r="AD973" s="135"/>
      <c r="AE973" s="135"/>
      <c r="AF973" s="135"/>
      <c r="AG973" s="238" t="e">
        <f t="shared" si="357"/>
        <v>#DIV/0!</v>
      </c>
      <c r="AH973" s="135"/>
      <c r="AI973" s="135"/>
      <c r="AJ973" s="135"/>
      <c r="AK973" s="135"/>
      <c r="AL973" s="135"/>
      <c r="AM973" s="238" t="e">
        <f t="shared" si="358"/>
        <v>#DIV/0!</v>
      </c>
      <c r="AN973" s="135"/>
      <c r="AO973" s="135"/>
      <c r="AP973" s="135"/>
      <c r="AQ973" s="135"/>
      <c r="AR973" s="238" t="e">
        <f t="shared" si="359"/>
        <v>#DIV/0!</v>
      </c>
      <c r="AS973" s="135"/>
      <c r="AT973" s="135"/>
      <c r="AU973" s="135"/>
      <c r="AV973" s="135"/>
      <c r="AW973" s="135"/>
      <c r="AX973" s="238" t="e">
        <f t="shared" si="360"/>
        <v>#DIV/0!</v>
      </c>
      <c r="AY973" s="135"/>
      <c r="AZ973" s="135"/>
      <c r="BA973" s="135"/>
      <c r="BB973" s="135"/>
      <c r="BC973" s="238" t="e">
        <f t="shared" si="361"/>
        <v>#DIV/0!</v>
      </c>
      <c r="BD973" s="135"/>
      <c r="BE973" s="135"/>
      <c r="BF973" s="135"/>
      <c r="BG973" s="135"/>
      <c r="BH973" s="238" t="e">
        <f t="shared" si="362"/>
        <v>#DIV/0!</v>
      </c>
      <c r="BI973" s="135"/>
      <c r="BJ973" s="135"/>
      <c r="BK973" s="135"/>
      <c r="BL973" s="135"/>
      <c r="BM973" s="135"/>
      <c r="BN973" s="238" t="e">
        <f t="shared" si="363"/>
        <v>#DIV/0!</v>
      </c>
      <c r="BO973" s="135"/>
      <c r="BP973" s="135"/>
      <c r="BQ973" s="135"/>
      <c r="BR973" s="135"/>
      <c r="BS973" s="238" t="e">
        <f t="shared" si="364"/>
        <v>#DIV/0!</v>
      </c>
      <c r="BT973" s="135"/>
      <c r="BU973" s="135"/>
      <c r="BV973" s="135"/>
      <c r="BW973" s="135"/>
      <c r="BX973" s="238" t="e">
        <f t="shared" si="365"/>
        <v>#DIV/0!</v>
      </c>
      <c r="BY973" s="135"/>
      <c r="BZ973" s="135"/>
      <c r="CA973" s="135"/>
      <c r="CB973" s="238" t="e">
        <f t="shared" si="366"/>
        <v>#DIV/0!</v>
      </c>
      <c r="CC973" s="135"/>
      <c r="CD973" s="135"/>
      <c r="CE973" s="135"/>
      <c r="CF973" s="135"/>
      <c r="CG973" s="135"/>
      <c r="CH973" s="238" t="e">
        <f t="shared" si="367"/>
        <v>#DIV/0!</v>
      </c>
    </row>
    <row r="974" spans="1:86" ht="18" customHeight="1" x14ac:dyDescent="0.25">
      <c r="A974" s="283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369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370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371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368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356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357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358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359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360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361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362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363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364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365"/>
        <v>3.5750000000000002</v>
      </c>
      <c r="BY974" s="148">
        <v>3.65</v>
      </c>
      <c r="BZ974" s="148">
        <v>3.8</v>
      </c>
      <c r="CA974" s="148">
        <v>3.8</v>
      </c>
      <c r="CB974" s="169">
        <f t="shared" si="366"/>
        <v>3.75</v>
      </c>
      <c r="CC974" s="148">
        <v>3.6</v>
      </c>
      <c r="CD974" s="148">
        <v>3.6</v>
      </c>
      <c r="CE974" s="148"/>
      <c r="CF974" s="148"/>
      <c r="CG974" s="148"/>
      <c r="CH974" s="169">
        <f t="shared" si="367"/>
        <v>3.6</v>
      </c>
    </row>
    <row r="975" spans="1:86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369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370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371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368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356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357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358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359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360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361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362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363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364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365"/>
        <v>3.7875000000000001</v>
      </c>
      <c r="BY975" s="148">
        <v>3.9</v>
      </c>
      <c r="BZ975" s="148">
        <v>4</v>
      </c>
      <c r="CA975" s="148">
        <v>4.0999999999999996</v>
      </c>
      <c r="CB975" s="169">
        <f t="shared" si="366"/>
        <v>4</v>
      </c>
      <c r="CC975" s="148">
        <v>4.5999999999999996</v>
      </c>
      <c r="CD975" s="148">
        <v>4.7</v>
      </c>
      <c r="CE975" s="148"/>
      <c r="CF975" s="148"/>
      <c r="CG975" s="148"/>
      <c r="CH975" s="169">
        <f t="shared" si="367"/>
        <v>4.6500000000000004</v>
      </c>
    </row>
    <row r="976" spans="1:86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369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370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371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368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356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357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358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359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360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361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362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363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364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365"/>
        <v>29</v>
      </c>
      <c r="BY976" s="148">
        <v>26</v>
      </c>
      <c r="BZ976" s="148">
        <v>30</v>
      </c>
      <c r="CA976" s="148">
        <v>29</v>
      </c>
      <c r="CB976" s="169">
        <f t="shared" si="366"/>
        <v>28.333333333333332</v>
      </c>
      <c r="CC976" s="148">
        <v>19.5</v>
      </c>
      <c r="CD976" s="148">
        <v>20.5</v>
      </c>
      <c r="CE976" s="148"/>
      <c r="CF976" s="148"/>
      <c r="CG976" s="148"/>
      <c r="CH976" s="169">
        <f t="shared" si="367"/>
        <v>20</v>
      </c>
    </row>
    <row r="977" spans="1:86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369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370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371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368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356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357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358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359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360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361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362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363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364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365"/>
        <v>22.5</v>
      </c>
      <c r="BY977" s="148">
        <v>22</v>
      </c>
      <c r="BZ977" s="148">
        <v>22</v>
      </c>
      <c r="CA977" s="148">
        <v>22</v>
      </c>
      <c r="CB977" s="169">
        <f t="shared" si="366"/>
        <v>22</v>
      </c>
      <c r="CC977" s="148">
        <v>17.399999999999999</v>
      </c>
      <c r="CD977" s="148">
        <v>19.5</v>
      </c>
      <c r="CE977" s="148"/>
      <c r="CF977" s="148"/>
      <c r="CG977" s="148"/>
      <c r="CH977" s="169">
        <f t="shared" si="367"/>
        <v>18.45</v>
      </c>
    </row>
    <row r="978" spans="1:86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369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370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371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368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356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357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358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359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360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361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362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363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364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365"/>
        <v>5</v>
      </c>
      <c r="BY978" s="148">
        <v>5</v>
      </c>
      <c r="BZ978" s="148">
        <v>5</v>
      </c>
      <c r="CA978" s="148">
        <v>5</v>
      </c>
      <c r="CB978" s="169">
        <f t="shared" si="366"/>
        <v>5</v>
      </c>
      <c r="CC978" s="148">
        <v>5</v>
      </c>
      <c r="CD978" s="148">
        <v>5</v>
      </c>
      <c r="CE978" s="148"/>
      <c r="CF978" s="148"/>
      <c r="CG978" s="148"/>
      <c r="CH978" s="169">
        <f t="shared" si="367"/>
        <v>5</v>
      </c>
    </row>
    <row r="979" spans="1:86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369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370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371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368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356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357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358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359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360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361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362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363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364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365"/>
        <v>20.2</v>
      </c>
      <c r="BY979" s="148">
        <v>20.2</v>
      </c>
      <c r="BZ979" s="148">
        <v>22.2</v>
      </c>
      <c r="CA979" s="148">
        <v>22</v>
      </c>
      <c r="CB979" s="169">
        <f t="shared" si="366"/>
        <v>21.466666666666669</v>
      </c>
      <c r="CC979" s="148">
        <v>20.2</v>
      </c>
      <c r="CD979" s="148">
        <v>20.2</v>
      </c>
      <c r="CE979" s="148"/>
      <c r="CF979" s="148"/>
      <c r="CG979" s="148"/>
      <c r="CH979" s="169">
        <f t="shared" si="367"/>
        <v>20.2</v>
      </c>
    </row>
    <row r="980" spans="1:86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369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370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371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368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356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357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358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359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360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361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362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363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364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365"/>
        <v>19</v>
      </c>
      <c r="BY980" s="148">
        <v>19</v>
      </c>
      <c r="BZ980" s="148">
        <v>22</v>
      </c>
      <c r="CA980" s="148">
        <v>22</v>
      </c>
      <c r="CB980" s="169">
        <f t="shared" si="366"/>
        <v>21</v>
      </c>
      <c r="CC980" s="148">
        <v>22</v>
      </c>
      <c r="CD980" s="148">
        <v>22</v>
      </c>
      <c r="CE980" s="148"/>
      <c r="CF980" s="148"/>
      <c r="CG980" s="148"/>
      <c r="CH980" s="169">
        <f t="shared" si="367"/>
        <v>22</v>
      </c>
    </row>
    <row r="981" spans="1:86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369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370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371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368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356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357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358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359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360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361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362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363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364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365"/>
        <v>20</v>
      </c>
      <c r="BY981" s="148">
        <v>20</v>
      </c>
      <c r="BZ981" s="148">
        <v>22.5</v>
      </c>
      <c r="CA981" s="148">
        <v>22.5</v>
      </c>
      <c r="CB981" s="169">
        <f t="shared" si="366"/>
        <v>21.666666666666668</v>
      </c>
      <c r="CC981" s="148">
        <v>22.5</v>
      </c>
      <c r="CD981" s="148">
        <v>22.5</v>
      </c>
      <c r="CE981" s="148"/>
      <c r="CF981" s="148"/>
      <c r="CG981" s="148"/>
      <c r="CH981" s="169">
        <f t="shared" si="367"/>
        <v>22.5</v>
      </c>
    </row>
    <row r="982" spans="1:86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369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370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371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368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356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357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358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359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360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361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362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363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364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365"/>
        <v>80</v>
      </c>
      <c r="BY982" s="148">
        <v>80</v>
      </c>
      <c r="BZ982" s="148">
        <v>80</v>
      </c>
      <c r="CA982" s="148">
        <v>80</v>
      </c>
      <c r="CB982" s="169">
        <f t="shared" si="366"/>
        <v>80</v>
      </c>
      <c r="CC982" s="148">
        <v>90</v>
      </c>
      <c r="CD982" s="148">
        <v>90</v>
      </c>
      <c r="CE982" s="148"/>
      <c r="CF982" s="148"/>
      <c r="CG982" s="148"/>
      <c r="CH982" s="169">
        <f t="shared" si="367"/>
        <v>90</v>
      </c>
    </row>
    <row r="983" spans="1:86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369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370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371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368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356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357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358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359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360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361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362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363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364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365"/>
        <v>82</v>
      </c>
      <c r="BY983" s="148">
        <v>82</v>
      </c>
      <c r="BZ983" s="148">
        <v>82</v>
      </c>
      <c r="CA983" s="148">
        <v>82</v>
      </c>
      <c r="CB983" s="169">
        <f t="shared" si="366"/>
        <v>82</v>
      </c>
      <c r="CC983" s="148">
        <v>95</v>
      </c>
      <c r="CD983" s="148">
        <v>95</v>
      </c>
      <c r="CE983" s="148"/>
      <c r="CF983" s="148"/>
      <c r="CG983" s="148"/>
      <c r="CH983" s="169">
        <f t="shared" si="367"/>
        <v>95</v>
      </c>
    </row>
    <row r="984" spans="1:86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369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370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371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368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356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357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358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359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360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361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362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363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364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365"/>
        <v>5</v>
      </c>
      <c r="BY984" s="148">
        <v>5.5</v>
      </c>
      <c r="BZ984" s="148">
        <v>5.5</v>
      </c>
      <c r="CA984" s="148">
        <v>5.5</v>
      </c>
      <c r="CB984" s="169">
        <f t="shared" si="366"/>
        <v>5.5</v>
      </c>
      <c r="CC984" s="148">
        <v>5.5</v>
      </c>
      <c r="CD984" s="148">
        <v>5.5</v>
      </c>
      <c r="CE984" s="148"/>
      <c r="CF984" s="148"/>
      <c r="CG984" s="148"/>
      <c r="CH984" s="169">
        <f t="shared" si="367"/>
        <v>5.5</v>
      </c>
    </row>
    <row r="985" spans="1:86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369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370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371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368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356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357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358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359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360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361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362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363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364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365"/>
        <v>13.637500000000001</v>
      </c>
      <c r="BY985" s="148">
        <v>13.33</v>
      </c>
      <c r="BZ985" s="148">
        <v>13.8</v>
      </c>
      <c r="CA985" s="148">
        <v>13.5</v>
      </c>
      <c r="CB985" s="169">
        <f t="shared" si="366"/>
        <v>13.543333333333335</v>
      </c>
      <c r="CC985" s="148">
        <v>13</v>
      </c>
      <c r="CD985" s="148">
        <v>13</v>
      </c>
      <c r="CE985" s="148"/>
      <c r="CF985" s="148"/>
      <c r="CG985" s="148"/>
      <c r="CH985" s="169">
        <f t="shared" si="367"/>
        <v>13</v>
      </c>
    </row>
    <row r="986" spans="1:86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369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370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371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368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356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357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358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359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360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361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362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363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364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365"/>
        <v>11.925000000000001</v>
      </c>
      <c r="BY986" s="148">
        <v>11.8</v>
      </c>
      <c r="BZ986" s="148">
        <v>11.8</v>
      </c>
      <c r="CA986" s="148">
        <v>11.7</v>
      </c>
      <c r="CB986" s="169">
        <f t="shared" si="366"/>
        <v>11.766666666666666</v>
      </c>
      <c r="CC986" s="148">
        <v>11.7</v>
      </c>
      <c r="CD986" s="148">
        <v>11.7</v>
      </c>
      <c r="CE986" s="148"/>
      <c r="CF986" s="148"/>
      <c r="CG986" s="148"/>
      <c r="CH986" s="169">
        <f t="shared" si="367"/>
        <v>11.7</v>
      </c>
    </row>
    <row r="987" spans="1:86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369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370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371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368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356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357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358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359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360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361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362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363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364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365"/>
        <v>60</v>
      </c>
      <c r="BY987" s="148">
        <v>60</v>
      </c>
      <c r="BZ987" s="148">
        <v>60</v>
      </c>
      <c r="CA987" s="148">
        <v>60</v>
      </c>
      <c r="CB987" s="169">
        <f t="shared" si="366"/>
        <v>60</v>
      </c>
      <c r="CC987" s="148">
        <v>60</v>
      </c>
      <c r="CD987" s="148">
        <v>60</v>
      </c>
      <c r="CE987" s="148"/>
      <c r="CF987" s="148"/>
      <c r="CG987" s="148"/>
      <c r="CH987" s="169">
        <f t="shared" si="367"/>
        <v>60</v>
      </c>
    </row>
    <row r="988" spans="1:86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369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370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371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368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356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357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358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359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360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361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362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363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364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365"/>
        <v>63</v>
      </c>
      <c r="BY988" s="148">
        <v>63</v>
      </c>
      <c r="BZ988" s="148">
        <v>63</v>
      </c>
      <c r="CA988" s="148">
        <v>63</v>
      </c>
      <c r="CB988" s="169">
        <f t="shared" si="366"/>
        <v>63</v>
      </c>
      <c r="CC988" s="148">
        <v>63</v>
      </c>
      <c r="CD988" s="148">
        <v>63</v>
      </c>
      <c r="CE988" s="148"/>
      <c r="CF988" s="148"/>
      <c r="CG988" s="148"/>
      <c r="CH988" s="169">
        <f t="shared" si="367"/>
        <v>63</v>
      </c>
    </row>
    <row r="989" spans="1:86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369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370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371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368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356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357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358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359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360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361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362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363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364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365"/>
        <v>5.56</v>
      </c>
      <c r="BY989" s="148">
        <v>5.45</v>
      </c>
      <c r="BZ989" s="148">
        <v>5.45</v>
      </c>
      <c r="CA989" s="148">
        <v>5.45</v>
      </c>
      <c r="CB989" s="169">
        <f t="shared" si="366"/>
        <v>5.45</v>
      </c>
      <c r="CC989" s="148">
        <v>5.45</v>
      </c>
      <c r="CD989" s="148">
        <v>5.45</v>
      </c>
      <c r="CE989" s="148"/>
      <c r="CF989" s="148"/>
      <c r="CG989" s="148"/>
      <c r="CH989" s="169">
        <f t="shared" si="367"/>
        <v>5.45</v>
      </c>
    </row>
    <row r="990" spans="1:86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369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370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371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368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356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357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358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359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360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361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362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363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364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365"/>
        <v>5.2</v>
      </c>
      <c r="BY990" s="148">
        <v>4.8</v>
      </c>
      <c r="BZ990" s="148">
        <v>4.8</v>
      </c>
      <c r="CA990" s="148">
        <v>4.8</v>
      </c>
      <c r="CB990" s="169">
        <f t="shared" si="366"/>
        <v>4.8</v>
      </c>
      <c r="CC990" s="148">
        <v>4.8</v>
      </c>
      <c r="CD990" s="148">
        <v>4.8</v>
      </c>
      <c r="CE990" s="148"/>
      <c r="CF990" s="148"/>
      <c r="CG990" s="148"/>
      <c r="CH990" s="169">
        <f t="shared" si="367"/>
        <v>4.8</v>
      </c>
    </row>
    <row r="991" spans="1:86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369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370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371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368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356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357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358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359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360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361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362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363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364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365"/>
        <v>4.7</v>
      </c>
      <c r="BY991" s="148">
        <v>4.7</v>
      </c>
      <c r="BZ991" s="148">
        <v>4.7</v>
      </c>
      <c r="CA991" s="148">
        <v>5</v>
      </c>
      <c r="CB991" s="169">
        <f t="shared" si="366"/>
        <v>4.8</v>
      </c>
      <c r="CC991" s="148">
        <v>5</v>
      </c>
      <c r="CD991" s="148">
        <v>4.7</v>
      </c>
      <c r="CE991" s="148"/>
      <c r="CF991" s="148"/>
      <c r="CG991" s="148"/>
      <c r="CH991" s="169">
        <f t="shared" si="367"/>
        <v>4.8499999999999996</v>
      </c>
    </row>
    <row r="992" spans="1:86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369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370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371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368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356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357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358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359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360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361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362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363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364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365"/>
        <v>20</v>
      </c>
      <c r="BY992" s="148">
        <v>20</v>
      </c>
      <c r="BZ992" s="148">
        <v>20</v>
      </c>
      <c r="CA992" s="148">
        <v>11.8</v>
      </c>
      <c r="CB992" s="169">
        <f t="shared" si="366"/>
        <v>17.266666666666666</v>
      </c>
      <c r="CC992" s="148">
        <v>20</v>
      </c>
      <c r="CD992" s="148">
        <v>20</v>
      </c>
      <c r="CE992" s="148"/>
      <c r="CF992" s="148"/>
      <c r="CG992" s="148"/>
      <c r="CH992" s="169">
        <f t="shared" si="367"/>
        <v>20</v>
      </c>
    </row>
    <row r="993" spans="1:86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369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370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371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368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356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357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358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359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360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361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362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363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364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365"/>
        <v>17</v>
      </c>
      <c r="BY993" s="148">
        <v>17</v>
      </c>
      <c r="BZ993" s="148">
        <v>17</v>
      </c>
      <c r="CA993" s="148">
        <v>18</v>
      </c>
      <c r="CB993" s="169">
        <f t="shared" si="366"/>
        <v>17.333333333333332</v>
      </c>
      <c r="CC993" s="148">
        <v>17</v>
      </c>
      <c r="CD993" s="148">
        <v>17</v>
      </c>
      <c r="CE993" s="148"/>
      <c r="CF993" s="148"/>
      <c r="CG993" s="148"/>
      <c r="CH993" s="169">
        <f t="shared" si="367"/>
        <v>17</v>
      </c>
    </row>
    <row r="994" spans="1:86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369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370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371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368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356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357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358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359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360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361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362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363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364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365"/>
        <v>17</v>
      </c>
      <c r="BY994" s="148">
        <v>17</v>
      </c>
      <c r="BZ994" s="148">
        <v>17</v>
      </c>
      <c r="CA994" s="148">
        <v>12</v>
      </c>
      <c r="CB994" s="169">
        <f t="shared" si="366"/>
        <v>15.333333333333334</v>
      </c>
      <c r="CC994" s="148">
        <v>17</v>
      </c>
      <c r="CD994" s="148">
        <v>17</v>
      </c>
      <c r="CE994" s="148"/>
      <c r="CF994" s="148"/>
      <c r="CG994" s="148"/>
      <c r="CH994" s="169">
        <f t="shared" si="367"/>
        <v>17</v>
      </c>
    </row>
    <row r="995" spans="1:86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369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370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371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368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356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357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358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359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360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361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362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363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364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365"/>
        <v>5</v>
      </c>
      <c r="BY995" s="148">
        <v>5</v>
      </c>
      <c r="BZ995" s="148">
        <v>5</v>
      </c>
      <c r="CA995" s="148">
        <v>5</v>
      </c>
      <c r="CB995" s="169">
        <f t="shared" si="366"/>
        <v>5</v>
      </c>
      <c r="CC995" s="148">
        <v>5</v>
      </c>
      <c r="CD995" s="148">
        <v>5</v>
      </c>
      <c r="CE995" s="148"/>
      <c r="CF995" s="148"/>
      <c r="CG995" s="148"/>
      <c r="CH995" s="169">
        <f t="shared" si="367"/>
        <v>5</v>
      </c>
    </row>
    <row r="996" spans="1:86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369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370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371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368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356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357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358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359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360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361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362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363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364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365"/>
        <v>10</v>
      </c>
      <c r="BY996" s="148">
        <v>10</v>
      </c>
      <c r="BZ996" s="148">
        <v>10</v>
      </c>
      <c r="CA996" s="148">
        <v>10</v>
      </c>
      <c r="CB996" s="169">
        <f t="shared" si="366"/>
        <v>10</v>
      </c>
      <c r="CC996" s="148">
        <v>10</v>
      </c>
      <c r="CD996" s="148">
        <v>10</v>
      </c>
      <c r="CE996" s="148"/>
      <c r="CF996" s="148"/>
      <c r="CG996" s="148"/>
      <c r="CH996" s="169">
        <f t="shared" si="367"/>
        <v>10</v>
      </c>
    </row>
    <row r="997" spans="1:86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369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370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371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368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356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357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358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359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360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361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362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363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364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365"/>
        <v>60</v>
      </c>
      <c r="BY997" s="148">
        <v>60</v>
      </c>
      <c r="BZ997" s="148">
        <v>60</v>
      </c>
      <c r="CA997" s="148">
        <v>27.4</v>
      </c>
      <c r="CB997" s="169">
        <f t="shared" si="366"/>
        <v>49.133333333333333</v>
      </c>
      <c r="CC997" s="148">
        <v>60</v>
      </c>
      <c r="CD997" s="148">
        <v>60</v>
      </c>
      <c r="CE997" s="148"/>
      <c r="CF997" s="148"/>
      <c r="CG997" s="148"/>
      <c r="CH997" s="169">
        <f t="shared" si="367"/>
        <v>60</v>
      </c>
    </row>
    <row r="998" spans="1:86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369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370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371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368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356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357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358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359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360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361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362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363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364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365"/>
        <v>8</v>
      </c>
      <c r="BY998" s="148">
        <v>8</v>
      </c>
      <c r="BZ998" s="148">
        <v>8</v>
      </c>
      <c r="CA998" s="148">
        <v>8</v>
      </c>
      <c r="CB998" s="169">
        <f t="shared" si="366"/>
        <v>8</v>
      </c>
      <c r="CC998" s="148">
        <v>8</v>
      </c>
      <c r="CD998" s="148">
        <v>8</v>
      </c>
      <c r="CE998" s="148"/>
      <c r="CF998" s="148"/>
      <c r="CG998" s="148"/>
      <c r="CH998" s="169">
        <f t="shared" si="367"/>
        <v>8</v>
      </c>
    </row>
    <row r="999" spans="1:86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369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370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371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368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356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357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358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359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360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361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362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363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364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365"/>
        <v>11.700000000000001</v>
      </c>
      <c r="BY999" s="148">
        <v>11.6</v>
      </c>
      <c r="BZ999" s="148">
        <v>11.6</v>
      </c>
      <c r="CA999" s="148">
        <v>11.6</v>
      </c>
      <c r="CB999" s="169">
        <f t="shared" si="366"/>
        <v>11.6</v>
      </c>
      <c r="CC999" s="148">
        <v>11.6</v>
      </c>
      <c r="CD999" s="148">
        <v>11.6</v>
      </c>
      <c r="CE999" s="148"/>
      <c r="CF999" s="148"/>
      <c r="CG999" s="148"/>
      <c r="CH999" s="169">
        <f t="shared" si="367"/>
        <v>11.6</v>
      </c>
    </row>
    <row r="1000" spans="1:86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369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370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371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368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356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357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358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359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360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361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362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363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364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365"/>
        <v>12</v>
      </c>
      <c r="BY1000" s="148">
        <v>12</v>
      </c>
      <c r="BZ1000" s="148">
        <v>12</v>
      </c>
      <c r="CA1000" s="148">
        <v>12</v>
      </c>
      <c r="CB1000" s="169">
        <f t="shared" si="366"/>
        <v>12</v>
      </c>
      <c r="CC1000" s="148">
        <v>12</v>
      </c>
      <c r="CD1000" s="148">
        <v>12</v>
      </c>
      <c r="CE1000" s="148"/>
      <c r="CF1000" s="148"/>
      <c r="CG1000" s="148"/>
      <c r="CH1000" s="169">
        <f t="shared" si="367"/>
        <v>12</v>
      </c>
    </row>
    <row r="1001" spans="1:86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356"/>
        <v>#DIV/0!</v>
      </c>
      <c r="AC1001" s="135"/>
      <c r="AD1001" s="135"/>
      <c r="AE1001" s="135"/>
      <c r="AF1001" s="135"/>
      <c r="AG1001" s="238" t="e">
        <f t="shared" si="357"/>
        <v>#DIV/0!</v>
      </c>
      <c r="AH1001" s="135"/>
      <c r="AI1001" s="135"/>
      <c r="AJ1001" s="135"/>
      <c r="AK1001" s="135"/>
      <c r="AL1001" s="135"/>
      <c r="AM1001" s="238" t="e">
        <f t="shared" si="358"/>
        <v>#DIV/0!</v>
      </c>
      <c r="AN1001" s="135"/>
      <c r="AO1001" s="135"/>
      <c r="AP1001" s="135"/>
      <c r="AQ1001" s="135"/>
      <c r="AR1001" s="238" t="e">
        <f t="shared" si="359"/>
        <v>#DIV/0!</v>
      </c>
      <c r="AS1001" s="135"/>
      <c r="AT1001" s="135"/>
      <c r="AU1001" s="135"/>
      <c r="AV1001" s="135"/>
      <c r="AW1001" s="135"/>
      <c r="AX1001" s="238" t="e">
        <f t="shared" si="360"/>
        <v>#DIV/0!</v>
      </c>
      <c r="AY1001" s="135"/>
      <c r="AZ1001" s="135"/>
      <c r="BA1001" s="135"/>
      <c r="BB1001" s="135"/>
      <c r="BC1001" s="238" t="e">
        <f t="shared" si="361"/>
        <v>#DIV/0!</v>
      </c>
      <c r="BD1001" s="135"/>
      <c r="BE1001" s="135"/>
      <c r="BF1001" s="135"/>
      <c r="BG1001" s="135"/>
      <c r="BH1001" s="238" t="e">
        <f t="shared" si="362"/>
        <v>#DIV/0!</v>
      </c>
      <c r="BI1001" s="135"/>
      <c r="BJ1001" s="135"/>
      <c r="BK1001" s="135"/>
      <c r="BL1001" s="135"/>
      <c r="BM1001" s="135"/>
      <c r="BN1001" s="238" t="e">
        <f t="shared" si="363"/>
        <v>#DIV/0!</v>
      </c>
      <c r="BO1001" s="148"/>
      <c r="BP1001" s="148"/>
      <c r="BQ1001" s="148"/>
      <c r="BR1001" s="148"/>
      <c r="BS1001" s="238" t="e">
        <f t="shared" si="364"/>
        <v>#DIV/0!</v>
      </c>
      <c r="BT1001" s="148"/>
      <c r="BU1001" s="148"/>
      <c r="BV1001" s="148"/>
      <c r="BW1001" s="148"/>
      <c r="BX1001" s="238" t="e">
        <f t="shared" si="365"/>
        <v>#DIV/0!</v>
      </c>
      <c r="BY1001" s="148"/>
      <c r="BZ1001" s="148"/>
      <c r="CA1001" s="148"/>
      <c r="CB1001" s="238" t="e">
        <f t="shared" si="366"/>
        <v>#DIV/0!</v>
      </c>
      <c r="CC1001" s="148"/>
      <c r="CD1001" s="148"/>
      <c r="CE1001" s="148"/>
      <c r="CF1001" s="148"/>
      <c r="CG1001" s="148"/>
      <c r="CH1001" s="238" t="e">
        <f t="shared" si="367"/>
        <v>#DIV/0!</v>
      </c>
    </row>
    <row r="1002" spans="1:86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369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370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371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368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356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357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358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359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360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361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362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363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364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365"/>
        <v>10.9</v>
      </c>
      <c r="BY1002" s="270">
        <v>10.9</v>
      </c>
      <c r="BZ1002" s="270">
        <v>10.9</v>
      </c>
      <c r="CA1002" s="270">
        <v>10.88</v>
      </c>
      <c r="CB1002" s="169">
        <f t="shared" si="366"/>
        <v>10.893333333333333</v>
      </c>
      <c r="CC1002" s="270">
        <v>10.88</v>
      </c>
      <c r="CD1002" s="270">
        <v>10.88</v>
      </c>
      <c r="CE1002" s="270"/>
      <c r="CF1002" s="270"/>
      <c r="CG1002" s="270"/>
      <c r="CH1002" s="169">
        <f t="shared" si="367"/>
        <v>10.88</v>
      </c>
    </row>
    <row r="1003" spans="1:86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369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370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371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368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356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357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358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359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360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361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362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363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364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365"/>
        <v>10.952500000000001</v>
      </c>
      <c r="BY1003" s="148">
        <v>10.95</v>
      </c>
      <c r="BZ1003" s="148">
        <v>10.95</v>
      </c>
      <c r="CA1003" s="148">
        <v>10.95</v>
      </c>
      <c r="CB1003" s="169">
        <f t="shared" si="366"/>
        <v>10.949999999999998</v>
      </c>
      <c r="CC1003" s="148">
        <v>93</v>
      </c>
      <c r="CD1003" s="148">
        <v>10.93</v>
      </c>
      <c r="CE1003" s="148"/>
      <c r="CF1003" s="148"/>
      <c r="CG1003" s="148"/>
      <c r="CH1003" s="169">
        <f t="shared" si="367"/>
        <v>51.965000000000003</v>
      </c>
    </row>
    <row r="1004" spans="1:86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86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86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86" ht="20.25" customHeight="1" x14ac:dyDescent="0.25">
      <c r="A1007" s="299" t="s">
        <v>45</v>
      </c>
      <c r="B1007" s="299"/>
      <c r="C1007" s="306"/>
      <c r="D1007" s="306"/>
      <c r="E1007" s="30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299"/>
      <c r="AM1007" s="299"/>
      <c r="AN1007" s="299"/>
      <c r="AO1007" s="299"/>
      <c r="AP1007" s="299"/>
      <c r="AQ1007" s="299"/>
      <c r="AR1007" s="299"/>
      <c r="AS1007" s="299"/>
      <c r="AT1007" s="299"/>
      <c r="AU1007" s="299"/>
      <c r="AV1007" s="299"/>
      <c r="AW1007" s="299"/>
      <c r="AX1007" s="299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299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299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299"/>
    </row>
    <row r="1008" spans="1:86" ht="20.25" customHeight="1" x14ac:dyDescent="0.3">
      <c r="A1008" s="217"/>
      <c r="B1008" s="197"/>
      <c r="C1008" s="300" t="s">
        <v>38</v>
      </c>
      <c r="D1008" s="301"/>
      <c r="E1008" s="301"/>
      <c r="F1008" s="301"/>
      <c r="G1008" s="301"/>
      <c r="H1008" s="301"/>
      <c r="I1008" s="301"/>
      <c r="J1008" s="301"/>
      <c r="K1008" s="301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  <c r="AA1008" s="301"/>
      <c r="AB1008" s="301"/>
      <c r="AC1008" s="301"/>
      <c r="AD1008" s="301"/>
      <c r="AE1008" s="301"/>
      <c r="AF1008" s="301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1"/>
      <c r="AV1008" s="301"/>
      <c r="AW1008" s="301"/>
      <c r="AX1008" s="301"/>
      <c r="AY1008" s="301"/>
      <c r="AZ1008" s="301"/>
      <c r="BA1008" s="301"/>
      <c r="BB1008" s="301"/>
      <c r="BC1008" s="301"/>
      <c r="BD1008" s="301"/>
      <c r="BE1008" s="301"/>
      <c r="BF1008" s="301"/>
      <c r="BG1008" s="301"/>
      <c r="BH1008" s="301"/>
      <c r="BI1008" s="301"/>
      <c r="BJ1008" s="301"/>
      <c r="BK1008" s="301"/>
      <c r="BL1008" s="301"/>
      <c r="BM1008" s="301"/>
      <c r="BN1008" s="301"/>
      <c r="BO1008" s="301"/>
      <c r="BP1008" s="301"/>
      <c r="BQ1008" s="301"/>
      <c r="BR1008" s="301"/>
      <c r="BS1008" s="301"/>
      <c r="BT1008" s="301"/>
      <c r="BU1008" s="301"/>
      <c r="BV1008" s="302"/>
      <c r="BW1008" s="300"/>
      <c r="BX1008" s="301"/>
      <c r="BY1008" s="301"/>
      <c r="BZ1008" s="301"/>
      <c r="CA1008" s="301"/>
      <c r="CB1008" s="301"/>
      <c r="CC1008" s="301"/>
      <c r="CD1008" s="301"/>
      <c r="CE1008" s="301"/>
      <c r="CF1008" s="301"/>
      <c r="CG1008" s="301"/>
      <c r="CH1008" s="301"/>
    </row>
    <row r="1009" spans="1:86" x14ac:dyDescent="0.3">
      <c r="A1009" s="218"/>
      <c r="B1009" s="198"/>
      <c r="C1009" s="284" t="s">
        <v>139</v>
      </c>
      <c r="D1009" s="285"/>
      <c r="E1009" s="285"/>
      <c r="F1009" s="286"/>
      <c r="G1009" s="280" t="s">
        <v>123</v>
      </c>
      <c r="H1009" s="287" t="s">
        <v>139</v>
      </c>
      <c r="I1009" s="288"/>
      <c r="J1009" s="288"/>
      <c r="K1009" s="289"/>
      <c r="L1009" s="280" t="s">
        <v>123</v>
      </c>
      <c r="M1009" s="287" t="s">
        <v>139</v>
      </c>
      <c r="N1009" s="288"/>
      <c r="O1009" s="288"/>
      <c r="P1009" s="289"/>
      <c r="Q1009" s="280" t="s">
        <v>123</v>
      </c>
      <c r="R1009" s="284" t="s">
        <v>139</v>
      </c>
      <c r="S1009" s="285"/>
      <c r="T1009" s="285"/>
      <c r="U1009" s="285"/>
      <c r="V1009" s="286"/>
      <c r="W1009" s="280" t="s">
        <v>123</v>
      </c>
      <c r="X1009" s="284" t="s">
        <v>139</v>
      </c>
      <c r="Y1009" s="285"/>
      <c r="Z1009" s="285"/>
      <c r="AA1009" s="285"/>
      <c r="AB1009" s="280" t="s">
        <v>123</v>
      </c>
      <c r="AC1009" s="287" t="s">
        <v>139</v>
      </c>
      <c r="AD1009" s="288"/>
      <c r="AE1009" s="288"/>
      <c r="AF1009" s="288"/>
      <c r="AG1009" s="280" t="s">
        <v>123</v>
      </c>
      <c r="AH1009" s="287" t="s">
        <v>139</v>
      </c>
      <c r="AI1009" s="288"/>
      <c r="AJ1009" s="288"/>
      <c r="AK1009" s="288"/>
      <c r="AL1009" s="288"/>
      <c r="AM1009" s="280" t="s">
        <v>123</v>
      </c>
      <c r="AN1009" s="287" t="s">
        <v>139</v>
      </c>
      <c r="AO1009" s="288"/>
      <c r="AP1009" s="288"/>
      <c r="AQ1009" s="288"/>
      <c r="AR1009" s="280" t="s">
        <v>123</v>
      </c>
      <c r="AS1009" s="278" t="s">
        <v>139</v>
      </c>
      <c r="AT1009" s="279"/>
      <c r="AU1009" s="279"/>
      <c r="AV1009" s="279"/>
      <c r="AW1009" s="253"/>
      <c r="AX1009" s="280" t="s">
        <v>123</v>
      </c>
      <c r="AY1009" s="278" t="s">
        <v>139</v>
      </c>
      <c r="AZ1009" s="279"/>
      <c r="BA1009" s="279"/>
      <c r="BB1009" s="279"/>
      <c r="BC1009" s="280" t="s">
        <v>123</v>
      </c>
      <c r="BD1009" s="278" t="s">
        <v>139</v>
      </c>
      <c r="BE1009" s="279"/>
      <c r="BF1009" s="279"/>
      <c r="BG1009" s="279"/>
      <c r="BH1009" s="280" t="s">
        <v>123</v>
      </c>
      <c r="BI1009" s="278" t="s">
        <v>139</v>
      </c>
      <c r="BJ1009" s="279"/>
      <c r="BK1009" s="279"/>
      <c r="BL1009" s="279"/>
      <c r="BM1009" s="279"/>
      <c r="BN1009" s="280" t="s">
        <v>123</v>
      </c>
      <c r="BO1009" s="278" t="s">
        <v>316</v>
      </c>
      <c r="BP1009" s="279"/>
      <c r="BQ1009" s="279"/>
      <c r="BR1009" s="279"/>
      <c r="BS1009" s="280" t="s">
        <v>123</v>
      </c>
      <c r="BT1009" s="278" t="s">
        <v>316</v>
      </c>
      <c r="BU1009" s="279"/>
      <c r="BV1009" s="279"/>
      <c r="BW1009" s="279"/>
      <c r="BX1009" s="280" t="s">
        <v>123</v>
      </c>
      <c r="BY1009" s="278" t="s">
        <v>316</v>
      </c>
      <c r="BZ1009" s="279"/>
      <c r="CA1009" s="279"/>
      <c r="CB1009" s="280" t="s">
        <v>123</v>
      </c>
      <c r="CC1009" s="278" t="s">
        <v>316</v>
      </c>
      <c r="CD1009" s="279"/>
      <c r="CE1009" s="279"/>
      <c r="CF1009" s="279"/>
      <c r="CG1009" s="279"/>
      <c r="CH1009" s="280" t="s">
        <v>123</v>
      </c>
    </row>
    <row r="1010" spans="1:86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1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1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1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1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1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1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1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1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1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1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1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1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1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1"/>
      <c r="BY1010" s="138" t="s">
        <v>326</v>
      </c>
      <c r="BZ1010" s="138" t="s">
        <v>146</v>
      </c>
      <c r="CA1010" s="138" t="s">
        <v>327</v>
      </c>
      <c r="CB1010" s="281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1"/>
    </row>
    <row r="1011" spans="1:86" ht="18" x14ac:dyDescent="0.25">
      <c r="A1011" s="282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372">AVERAGE(X1011:AA1011)</f>
        <v>#DIV/0!</v>
      </c>
      <c r="AC1011" s="144"/>
      <c r="AD1011" s="144"/>
      <c r="AE1011" s="144"/>
      <c r="AF1011" s="144"/>
      <c r="AG1011" s="238" t="e">
        <f t="shared" ref="AG1011:AG1044" si="373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374">AVERAGE(AH1011:AL1011)</f>
        <v>#DIV/0!</v>
      </c>
      <c r="AN1011" s="144"/>
      <c r="AO1011" s="144"/>
      <c r="AP1011" s="144"/>
      <c r="AQ1011" s="144"/>
      <c r="AR1011" s="238" t="e">
        <f t="shared" ref="AR1011:AR1044" si="375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376">AVERAGE(AS1011:AV1011)</f>
        <v>#DIV/0!</v>
      </c>
      <c r="AY1011" s="144"/>
      <c r="AZ1011" s="144"/>
      <c r="BA1011" s="144"/>
      <c r="BB1011" s="144"/>
      <c r="BC1011" s="238" t="e">
        <f t="shared" ref="BC1011:BC1044" si="377">AVERAGE(AY1011:BB1011)</f>
        <v>#DIV/0!</v>
      </c>
      <c r="BD1011" s="144"/>
      <c r="BE1011" s="144"/>
      <c r="BF1011" s="144"/>
      <c r="BG1011" s="144"/>
      <c r="BH1011" s="238" t="e">
        <f t="shared" ref="BH1011:BH1044" si="378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379">AVERAGE(BI1011:BM1011)</f>
        <v>#DIV/0!</v>
      </c>
      <c r="BO1011" s="144"/>
      <c r="BP1011" s="144"/>
      <c r="BQ1011" s="144"/>
      <c r="BR1011" s="144"/>
      <c r="BS1011" s="238" t="e">
        <f t="shared" ref="BS1011:BS1044" si="380">AVERAGE(BO1011:BR1011)</f>
        <v>#DIV/0!</v>
      </c>
      <c r="BT1011" s="144"/>
      <c r="BU1011" s="144"/>
      <c r="BV1011" s="144"/>
      <c r="BW1011" s="144"/>
      <c r="BX1011" s="238" t="e">
        <f t="shared" ref="BX1011:BX1044" si="381">AVERAGE(BT1011:BW1011)</f>
        <v>#DIV/0!</v>
      </c>
      <c r="BY1011" s="144"/>
      <c r="BZ1011" s="144"/>
      <c r="CA1011" s="144"/>
      <c r="CB1011" s="238" t="e">
        <f t="shared" ref="CB1011:CB1044" si="382">AVERAGE(BY1011:CA1011)</f>
        <v>#DIV/0!</v>
      </c>
      <c r="CC1011" s="144"/>
      <c r="CD1011" s="144"/>
      <c r="CE1011" s="144"/>
      <c r="CF1011" s="144"/>
      <c r="CG1011" s="144"/>
      <c r="CH1011" s="238" t="e">
        <f t="shared" ref="CH1011:CH1044" si="383">AVERAGE(CC1011:CG1011)</f>
        <v>#DIV/0!</v>
      </c>
    </row>
    <row r="1012" spans="1:86" ht="18" x14ac:dyDescent="0.25">
      <c r="A1012" s="283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384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372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373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374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375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376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377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378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379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380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381"/>
        <v>7</v>
      </c>
      <c r="BY1012" s="148">
        <v>7</v>
      </c>
      <c r="BZ1012" s="148">
        <v>7</v>
      </c>
      <c r="CA1012" s="148">
        <v>7</v>
      </c>
      <c r="CB1012" s="169">
        <f t="shared" si="382"/>
        <v>7</v>
      </c>
      <c r="CC1012" s="148">
        <v>7</v>
      </c>
      <c r="CD1012" s="148">
        <v>7</v>
      </c>
      <c r="CE1012" s="148"/>
      <c r="CF1012" s="148"/>
      <c r="CG1012" s="148"/>
      <c r="CH1012" s="169">
        <f t="shared" si="383"/>
        <v>7</v>
      </c>
    </row>
    <row r="1013" spans="1:86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385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386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387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384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372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373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374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375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376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377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378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379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380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381"/>
        <v>6.625</v>
      </c>
      <c r="BY1013" s="148">
        <v>6.5</v>
      </c>
      <c r="BZ1013" s="148">
        <v>7</v>
      </c>
      <c r="CA1013" s="148">
        <v>7</v>
      </c>
      <c r="CB1013" s="169">
        <f t="shared" si="382"/>
        <v>6.833333333333333</v>
      </c>
      <c r="CC1013" s="148">
        <v>7</v>
      </c>
      <c r="CD1013" s="148">
        <v>7</v>
      </c>
      <c r="CE1013" s="148"/>
      <c r="CF1013" s="148"/>
      <c r="CG1013" s="148"/>
      <c r="CH1013" s="169">
        <f t="shared" si="383"/>
        <v>7</v>
      </c>
    </row>
    <row r="1014" spans="1:86" ht="18" x14ac:dyDescent="0.25">
      <c r="A1014" s="282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372"/>
        <v>#DIV/0!</v>
      </c>
      <c r="AC1014" s="135"/>
      <c r="AD1014" s="135"/>
      <c r="AE1014" s="135"/>
      <c r="AF1014" s="135"/>
      <c r="AG1014" s="238" t="e">
        <f t="shared" si="373"/>
        <v>#DIV/0!</v>
      </c>
      <c r="AH1014" s="135"/>
      <c r="AI1014" s="135"/>
      <c r="AJ1014" s="135"/>
      <c r="AK1014" s="135"/>
      <c r="AL1014" s="135"/>
      <c r="AM1014" s="238" t="e">
        <f t="shared" si="374"/>
        <v>#DIV/0!</v>
      </c>
      <c r="AN1014" s="135"/>
      <c r="AO1014" s="135"/>
      <c r="AP1014" s="135"/>
      <c r="AQ1014" s="135"/>
      <c r="AR1014" s="238" t="e">
        <f t="shared" si="375"/>
        <v>#DIV/0!</v>
      </c>
      <c r="AS1014" s="135"/>
      <c r="AT1014" s="135"/>
      <c r="AU1014" s="135"/>
      <c r="AV1014" s="135"/>
      <c r="AW1014" s="135"/>
      <c r="AX1014" s="238" t="e">
        <f t="shared" si="376"/>
        <v>#DIV/0!</v>
      </c>
      <c r="AY1014" s="135"/>
      <c r="AZ1014" s="135"/>
      <c r="BA1014" s="135"/>
      <c r="BB1014" s="135"/>
      <c r="BC1014" s="238" t="e">
        <f t="shared" si="377"/>
        <v>#DIV/0!</v>
      </c>
      <c r="BD1014" s="135"/>
      <c r="BE1014" s="135"/>
      <c r="BF1014" s="135"/>
      <c r="BG1014" s="135"/>
      <c r="BH1014" s="238" t="e">
        <f t="shared" si="378"/>
        <v>#DIV/0!</v>
      </c>
      <c r="BI1014" s="135"/>
      <c r="BJ1014" s="135"/>
      <c r="BK1014" s="135"/>
      <c r="BL1014" s="135"/>
      <c r="BM1014" s="135"/>
      <c r="BN1014" s="238" t="e">
        <f t="shared" si="379"/>
        <v>#DIV/0!</v>
      </c>
      <c r="BO1014" s="135"/>
      <c r="BP1014" s="135"/>
      <c r="BQ1014" s="135"/>
      <c r="BR1014" s="135"/>
      <c r="BS1014" s="238" t="e">
        <f t="shared" si="380"/>
        <v>#DIV/0!</v>
      </c>
      <c r="BT1014" s="135"/>
      <c r="BU1014" s="135"/>
      <c r="BV1014" s="135"/>
      <c r="BW1014" s="135"/>
      <c r="BX1014" s="238" t="e">
        <f t="shared" si="381"/>
        <v>#DIV/0!</v>
      </c>
      <c r="BY1014" s="135"/>
      <c r="BZ1014" s="135"/>
      <c r="CA1014" s="135"/>
      <c r="CB1014" s="238" t="e">
        <f t="shared" si="382"/>
        <v>#DIV/0!</v>
      </c>
      <c r="CC1014" s="135"/>
      <c r="CD1014" s="135"/>
      <c r="CE1014" s="135"/>
      <c r="CF1014" s="135"/>
      <c r="CG1014" s="135"/>
      <c r="CH1014" s="238" t="e">
        <f t="shared" si="383"/>
        <v>#DIV/0!</v>
      </c>
    </row>
    <row r="1015" spans="1:86" ht="18" x14ac:dyDescent="0.25">
      <c r="A1015" s="283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385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386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387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384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372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373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374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375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376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377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378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379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380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381"/>
        <v>4.625</v>
      </c>
      <c r="BY1015" s="148">
        <v>5</v>
      </c>
      <c r="BZ1015" s="148">
        <v>5</v>
      </c>
      <c r="CA1015" s="148">
        <v>5</v>
      </c>
      <c r="CB1015" s="169">
        <f t="shared" si="382"/>
        <v>5</v>
      </c>
      <c r="CC1015" s="148">
        <v>6</v>
      </c>
      <c r="CD1015" s="148">
        <v>6</v>
      </c>
      <c r="CE1015" s="148"/>
      <c r="CF1015" s="148"/>
      <c r="CG1015" s="148"/>
      <c r="CH1015" s="169">
        <f t="shared" si="383"/>
        <v>6</v>
      </c>
    </row>
    <row r="1016" spans="1:86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385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386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387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384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372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373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374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375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376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377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378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379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380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381"/>
        <v>5</v>
      </c>
      <c r="BY1016" s="148">
        <v>5</v>
      </c>
      <c r="BZ1016" s="148">
        <v>6</v>
      </c>
      <c r="CA1016" s="148">
        <v>6</v>
      </c>
      <c r="CB1016" s="169">
        <f t="shared" si="382"/>
        <v>5.666666666666667</v>
      </c>
      <c r="CC1016" s="148">
        <v>6</v>
      </c>
      <c r="CD1016" s="148">
        <v>6</v>
      </c>
      <c r="CE1016" s="148"/>
      <c r="CF1016" s="148"/>
      <c r="CG1016" s="148"/>
      <c r="CH1016" s="169">
        <f t="shared" si="383"/>
        <v>6</v>
      </c>
    </row>
    <row r="1017" spans="1:86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385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386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387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384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372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373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374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375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376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377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378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379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380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381"/>
        <v>24.5</v>
      </c>
      <c r="BY1017" s="148">
        <v>25</v>
      </c>
      <c r="BZ1017" s="148">
        <v>22</v>
      </c>
      <c r="CA1017" s="148">
        <v>22</v>
      </c>
      <c r="CB1017" s="169">
        <f t="shared" si="382"/>
        <v>23</v>
      </c>
      <c r="CC1017" s="148">
        <v>22</v>
      </c>
      <c r="CD1017" s="148">
        <v>22</v>
      </c>
      <c r="CE1017" s="148"/>
      <c r="CF1017" s="148"/>
      <c r="CG1017" s="148"/>
      <c r="CH1017" s="169">
        <f t="shared" si="383"/>
        <v>22</v>
      </c>
    </row>
    <row r="1018" spans="1:86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385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386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387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384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372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373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374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375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376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377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378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379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380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381"/>
        <v>19.25</v>
      </c>
      <c r="BY1018" s="148">
        <v>20</v>
      </c>
      <c r="BZ1018" s="148">
        <v>25</v>
      </c>
      <c r="CA1018" s="148">
        <v>25</v>
      </c>
      <c r="CB1018" s="169">
        <f t="shared" si="382"/>
        <v>23.333333333333332</v>
      </c>
      <c r="CC1018" s="148">
        <v>19.399999999999999</v>
      </c>
      <c r="CD1018" s="148">
        <v>19.399999999999999</v>
      </c>
      <c r="CE1018" s="148"/>
      <c r="CF1018" s="148"/>
      <c r="CG1018" s="148"/>
      <c r="CH1018" s="169">
        <f t="shared" si="383"/>
        <v>19.399999999999999</v>
      </c>
    </row>
    <row r="1019" spans="1:86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385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386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387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384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372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373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374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375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376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377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378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379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380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381"/>
        <v>9.75</v>
      </c>
      <c r="BY1019" s="148">
        <v>10</v>
      </c>
      <c r="BZ1019" s="148">
        <v>10</v>
      </c>
      <c r="CA1019" s="148">
        <v>9.6</v>
      </c>
      <c r="CB1019" s="169">
        <f t="shared" si="382"/>
        <v>9.8666666666666671</v>
      </c>
      <c r="CC1019" s="148">
        <v>9.6</v>
      </c>
      <c r="CD1019" s="148">
        <v>9.6</v>
      </c>
      <c r="CE1019" s="148"/>
      <c r="CF1019" s="148"/>
      <c r="CG1019" s="148"/>
      <c r="CH1019" s="169">
        <f t="shared" si="383"/>
        <v>9.6</v>
      </c>
    </row>
    <row r="1020" spans="1:86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385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386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387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384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372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373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374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375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376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377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378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379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380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381"/>
        <v>22</v>
      </c>
      <c r="BY1020" s="148">
        <v>22</v>
      </c>
      <c r="BZ1020" s="148">
        <v>22</v>
      </c>
      <c r="CA1020" s="148">
        <v>21.2</v>
      </c>
      <c r="CB1020" s="169">
        <f t="shared" si="382"/>
        <v>21.733333333333334</v>
      </c>
      <c r="CC1020" s="148">
        <v>21.2</v>
      </c>
      <c r="CD1020" s="148">
        <v>21.2</v>
      </c>
      <c r="CE1020" s="148"/>
      <c r="CF1020" s="148"/>
      <c r="CG1020" s="148"/>
      <c r="CH1020" s="169">
        <f t="shared" si="383"/>
        <v>21.2</v>
      </c>
    </row>
    <row r="1021" spans="1:86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385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386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387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384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372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373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374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375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376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377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378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379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380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381"/>
        <v>19.75</v>
      </c>
      <c r="BY1021" s="148">
        <v>19</v>
      </c>
      <c r="BZ1021" s="148">
        <v>19</v>
      </c>
      <c r="CA1021" s="148">
        <v>19.2</v>
      </c>
      <c r="CB1021" s="169">
        <f t="shared" si="382"/>
        <v>19.066666666666666</v>
      </c>
      <c r="CC1021" s="148">
        <v>19.2</v>
      </c>
      <c r="CD1021" s="148">
        <v>19.2</v>
      </c>
      <c r="CE1021" s="148"/>
      <c r="CF1021" s="148"/>
      <c r="CG1021" s="148"/>
      <c r="CH1021" s="169">
        <f t="shared" si="383"/>
        <v>19.2</v>
      </c>
    </row>
    <row r="1022" spans="1:86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385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386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387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384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372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373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374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375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376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377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378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379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380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381"/>
        <v>19.75</v>
      </c>
      <c r="BY1022" s="148">
        <v>19</v>
      </c>
      <c r="BZ1022" s="148">
        <v>19</v>
      </c>
      <c r="CA1022" s="148">
        <v>19.2</v>
      </c>
      <c r="CB1022" s="169">
        <f t="shared" si="382"/>
        <v>19.066666666666666</v>
      </c>
      <c r="CC1022" s="148">
        <v>19.2</v>
      </c>
      <c r="CD1022" s="148">
        <v>19.2</v>
      </c>
      <c r="CE1022" s="148"/>
      <c r="CF1022" s="148"/>
      <c r="CG1022" s="148"/>
      <c r="CH1022" s="169">
        <f t="shared" si="383"/>
        <v>19.2</v>
      </c>
    </row>
    <row r="1023" spans="1:86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385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386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387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384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372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373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374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375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376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377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378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379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380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381"/>
        <v>79</v>
      </c>
      <c r="BY1023" s="148">
        <v>80</v>
      </c>
      <c r="BZ1023" s="148">
        <v>80</v>
      </c>
      <c r="CA1023" s="148">
        <v>85</v>
      </c>
      <c r="CB1023" s="169">
        <f t="shared" si="382"/>
        <v>81.666666666666671</v>
      </c>
      <c r="CC1023" s="148">
        <v>85</v>
      </c>
      <c r="CD1023" s="148">
        <v>85</v>
      </c>
      <c r="CE1023" s="148"/>
      <c r="CF1023" s="148"/>
      <c r="CG1023" s="148"/>
      <c r="CH1023" s="169">
        <f t="shared" si="383"/>
        <v>85</v>
      </c>
    </row>
    <row r="1024" spans="1:86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385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386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387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384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372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373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374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375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376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377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378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379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380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381"/>
        <v>81.5</v>
      </c>
      <c r="BY1024" s="148">
        <v>82</v>
      </c>
      <c r="BZ1024" s="148">
        <v>82</v>
      </c>
      <c r="CA1024" s="148">
        <v>86</v>
      </c>
      <c r="CB1024" s="169">
        <f t="shared" si="382"/>
        <v>83.333333333333329</v>
      </c>
      <c r="CC1024" s="148">
        <v>86</v>
      </c>
      <c r="CD1024" s="148">
        <v>86</v>
      </c>
      <c r="CE1024" s="148"/>
      <c r="CF1024" s="148"/>
      <c r="CG1024" s="148"/>
      <c r="CH1024" s="169">
        <f t="shared" si="383"/>
        <v>86</v>
      </c>
    </row>
    <row r="1025" spans="1:86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385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386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387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384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372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373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374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375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376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377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378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379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380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381"/>
        <v>10</v>
      </c>
      <c r="BY1025" s="148">
        <v>10</v>
      </c>
      <c r="BZ1025" s="148">
        <v>10</v>
      </c>
      <c r="CA1025" s="148">
        <v>10</v>
      </c>
      <c r="CB1025" s="169">
        <f t="shared" si="382"/>
        <v>10</v>
      </c>
      <c r="CC1025" s="148">
        <v>10</v>
      </c>
      <c r="CD1025" s="148">
        <v>10</v>
      </c>
      <c r="CE1025" s="148"/>
      <c r="CF1025" s="148"/>
      <c r="CG1025" s="148"/>
      <c r="CH1025" s="169">
        <f t="shared" si="383"/>
        <v>10</v>
      </c>
    </row>
    <row r="1026" spans="1:86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385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386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387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384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372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373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374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375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376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377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378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379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380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381"/>
        <v>13.75</v>
      </c>
      <c r="BY1026" s="148">
        <v>14</v>
      </c>
      <c r="BZ1026" s="148">
        <v>14</v>
      </c>
      <c r="CA1026" s="148">
        <v>14.2</v>
      </c>
      <c r="CB1026" s="169">
        <f t="shared" si="382"/>
        <v>14.066666666666668</v>
      </c>
      <c r="CC1026" s="148">
        <v>14.2</v>
      </c>
      <c r="CD1026" s="148">
        <v>14.2</v>
      </c>
      <c r="CE1026" s="148"/>
      <c r="CF1026" s="148"/>
      <c r="CG1026" s="148"/>
      <c r="CH1026" s="169">
        <f t="shared" si="383"/>
        <v>14.2</v>
      </c>
    </row>
    <row r="1027" spans="1:86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385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386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387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384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372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373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374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375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376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377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378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379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380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381"/>
        <v>12</v>
      </c>
      <c r="BY1027" s="148">
        <v>12</v>
      </c>
      <c r="BZ1027" s="148">
        <v>12</v>
      </c>
      <c r="CA1027" s="148">
        <v>12</v>
      </c>
      <c r="CB1027" s="169">
        <f t="shared" si="382"/>
        <v>12</v>
      </c>
      <c r="CC1027" s="148">
        <v>12</v>
      </c>
      <c r="CD1027" s="148">
        <v>12</v>
      </c>
      <c r="CE1027" s="148"/>
      <c r="CF1027" s="148"/>
      <c r="CG1027" s="148"/>
      <c r="CH1027" s="169">
        <f t="shared" si="383"/>
        <v>12</v>
      </c>
    </row>
    <row r="1028" spans="1:86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385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386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387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384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372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373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374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375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376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377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378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379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380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381"/>
        <v>40</v>
      </c>
      <c r="BY1028" s="148">
        <v>40</v>
      </c>
      <c r="BZ1028" s="148">
        <v>40</v>
      </c>
      <c r="CA1028" s="148">
        <v>41</v>
      </c>
      <c r="CB1028" s="169">
        <f t="shared" si="382"/>
        <v>40.333333333333336</v>
      </c>
      <c r="CC1028" s="148">
        <v>41</v>
      </c>
      <c r="CD1028" s="148">
        <v>41</v>
      </c>
      <c r="CE1028" s="148"/>
      <c r="CF1028" s="148"/>
      <c r="CG1028" s="148"/>
      <c r="CH1028" s="169">
        <f t="shared" si="383"/>
        <v>41</v>
      </c>
    </row>
    <row r="1029" spans="1:86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385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386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387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384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372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373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374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375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376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377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378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379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380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381"/>
        <v>40</v>
      </c>
      <c r="BY1029" s="148">
        <v>40</v>
      </c>
      <c r="BZ1029" s="148">
        <v>40</v>
      </c>
      <c r="CA1029" s="148">
        <v>41</v>
      </c>
      <c r="CB1029" s="169">
        <f t="shared" si="382"/>
        <v>40.333333333333336</v>
      </c>
      <c r="CC1029" s="148">
        <v>41</v>
      </c>
      <c r="CD1029" s="148">
        <v>41</v>
      </c>
      <c r="CE1029" s="148"/>
      <c r="CF1029" s="148"/>
      <c r="CG1029" s="148"/>
      <c r="CH1029" s="169">
        <f t="shared" si="383"/>
        <v>41</v>
      </c>
    </row>
    <row r="1030" spans="1:86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385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386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387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384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372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373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374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375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376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377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378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379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380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381"/>
        <v>5.49</v>
      </c>
      <c r="BY1030" s="148">
        <v>5.4</v>
      </c>
      <c r="BZ1030" s="148">
        <v>5.4</v>
      </c>
      <c r="CA1030" s="148">
        <v>5.4</v>
      </c>
      <c r="CB1030" s="169">
        <f t="shared" si="382"/>
        <v>5.4000000000000012</v>
      </c>
      <c r="CC1030" s="148">
        <v>5.4</v>
      </c>
      <c r="CD1030" s="148">
        <v>5.4</v>
      </c>
      <c r="CE1030" s="148"/>
      <c r="CF1030" s="148"/>
      <c r="CG1030" s="148"/>
      <c r="CH1030" s="169">
        <f t="shared" si="383"/>
        <v>5.4</v>
      </c>
    </row>
    <row r="1031" spans="1:86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385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386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387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384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372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373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374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375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376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377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378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379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380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381"/>
        <v>5.05</v>
      </c>
      <c r="BY1031" s="148">
        <v>5</v>
      </c>
      <c r="BZ1031" s="148">
        <v>5</v>
      </c>
      <c r="CA1031" s="148">
        <v>5</v>
      </c>
      <c r="CB1031" s="169">
        <f t="shared" si="382"/>
        <v>5</v>
      </c>
      <c r="CC1031" s="148">
        <v>5</v>
      </c>
      <c r="CD1031" s="148">
        <v>5</v>
      </c>
      <c r="CE1031" s="148"/>
      <c r="CF1031" s="148"/>
      <c r="CG1031" s="148"/>
      <c r="CH1031" s="169">
        <f t="shared" si="383"/>
        <v>5</v>
      </c>
    </row>
    <row r="1032" spans="1:86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372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373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374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375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376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377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378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379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380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381"/>
        <v>5</v>
      </c>
      <c r="BY1032" s="148">
        <v>5</v>
      </c>
      <c r="BZ1032" s="148">
        <v>5</v>
      </c>
      <c r="CA1032" s="148">
        <v>5</v>
      </c>
      <c r="CB1032" s="238">
        <f t="shared" si="382"/>
        <v>5</v>
      </c>
      <c r="CC1032" s="148">
        <v>5</v>
      </c>
      <c r="CD1032" s="148">
        <v>5</v>
      </c>
      <c r="CE1032" s="148"/>
      <c r="CF1032" s="148"/>
      <c r="CG1032" s="148"/>
      <c r="CH1032" s="238">
        <f t="shared" si="383"/>
        <v>5</v>
      </c>
    </row>
    <row r="1033" spans="1:86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385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386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387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384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372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373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374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375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376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377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378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379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380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381"/>
        <v>22</v>
      </c>
      <c r="BY1033" s="148">
        <v>22</v>
      </c>
      <c r="BZ1033" s="148">
        <v>22</v>
      </c>
      <c r="CA1033" s="148">
        <v>21.2</v>
      </c>
      <c r="CB1033" s="169">
        <f t="shared" si="382"/>
        <v>21.733333333333334</v>
      </c>
      <c r="CC1033" s="148">
        <v>21.2</v>
      </c>
      <c r="CD1033" s="148">
        <v>21.2</v>
      </c>
      <c r="CE1033" s="148"/>
      <c r="CF1033" s="148"/>
      <c r="CG1033" s="148"/>
      <c r="CH1033" s="169">
        <f t="shared" si="383"/>
        <v>21.2</v>
      </c>
    </row>
    <row r="1034" spans="1:86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385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386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387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384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372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373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374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375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376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377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378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379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380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381"/>
        <v>22</v>
      </c>
      <c r="BY1034" s="148">
        <v>22</v>
      </c>
      <c r="BZ1034" s="148">
        <v>22</v>
      </c>
      <c r="CA1034" s="148">
        <v>22</v>
      </c>
      <c r="CB1034" s="169">
        <f t="shared" si="382"/>
        <v>22</v>
      </c>
      <c r="CC1034" s="148">
        <v>22</v>
      </c>
      <c r="CD1034" s="148">
        <v>22</v>
      </c>
      <c r="CE1034" s="148"/>
      <c r="CF1034" s="148"/>
      <c r="CG1034" s="148"/>
      <c r="CH1034" s="169">
        <f t="shared" si="383"/>
        <v>22</v>
      </c>
    </row>
    <row r="1035" spans="1:86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385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386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387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384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372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373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374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375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376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377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378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379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380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381"/>
        <v>19</v>
      </c>
      <c r="BY1035" s="148">
        <v>19</v>
      </c>
      <c r="BZ1035" s="148">
        <v>19</v>
      </c>
      <c r="CA1035" s="148">
        <v>18.600000000000001</v>
      </c>
      <c r="CB1035" s="169">
        <f t="shared" si="382"/>
        <v>18.866666666666667</v>
      </c>
      <c r="CC1035" s="148">
        <v>18.600000000000001</v>
      </c>
      <c r="CD1035" s="148">
        <v>18.600000000000001</v>
      </c>
      <c r="CE1035" s="148"/>
      <c r="CF1035" s="148"/>
      <c r="CG1035" s="148"/>
      <c r="CH1035" s="169">
        <f t="shared" si="383"/>
        <v>18.600000000000001</v>
      </c>
    </row>
    <row r="1036" spans="1:86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385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386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387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384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372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373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374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375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376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377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378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379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380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381"/>
        <v>8</v>
      </c>
      <c r="BY1036" s="148">
        <v>8</v>
      </c>
      <c r="BZ1036" s="148">
        <v>8</v>
      </c>
      <c r="CA1036" s="148">
        <v>8</v>
      </c>
      <c r="CB1036" s="169">
        <f t="shared" si="382"/>
        <v>8</v>
      </c>
      <c r="CC1036" s="148">
        <v>8</v>
      </c>
      <c r="CD1036" s="148">
        <v>8</v>
      </c>
      <c r="CE1036" s="148"/>
      <c r="CF1036" s="148"/>
      <c r="CG1036" s="148"/>
      <c r="CH1036" s="169">
        <f t="shared" si="383"/>
        <v>8</v>
      </c>
    </row>
    <row r="1037" spans="1:86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385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386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387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384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372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373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374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375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376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377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378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379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380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381"/>
        <v>8</v>
      </c>
      <c r="BY1037" s="148">
        <v>8</v>
      </c>
      <c r="BZ1037" s="148">
        <v>8</v>
      </c>
      <c r="CA1037" s="148">
        <v>8</v>
      </c>
      <c r="CB1037" s="169">
        <f t="shared" si="382"/>
        <v>8</v>
      </c>
      <c r="CC1037" s="148">
        <v>8</v>
      </c>
      <c r="CD1037" s="148">
        <v>8</v>
      </c>
      <c r="CE1037" s="148"/>
      <c r="CF1037" s="148"/>
      <c r="CG1037" s="148"/>
      <c r="CH1037" s="169">
        <f t="shared" si="383"/>
        <v>8</v>
      </c>
    </row>
    <row r="1038" spans="1:86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385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386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387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384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372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373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374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375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376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377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378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379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380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381"/>
        <v>40</v>
      </c>
      <c r="BY1038" s="148">
        <v>40</v>
      </c>
      <c r="BZ1038" s="148">
        <v>40</v>
      </c>
      <c r="CA1038" s="148">
        <v>40</v>
      </c>
      <c r="CB1038" s="169">
        <f t="shared" si="382"/>
        <v>40</v>
      </c>
      <c r="CC1038" s="148">
        <v>40</v>
      </c>
      <c r="CD1038" s="148">
        <v>40</v>
      </c>
      <c r="CE1038" s="148"/>
      <c r="CF1038" s="148"/>
      <c r="CG1038" s="148"/>
      <c r="CH1038" s="169">
        <f t="shared" si="383"/>
        <v>40</v>
      </c>
    </row>
    <row r="1039" spans="1:86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385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386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387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384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372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373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374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375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376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377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378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379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380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381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69">
        <f t="shared" si="382"/>
        <v>8.6999999999999993</v>
      </c>
      <c r="CC1039" s="148">
        <v>8.6999999999999993</v>
      </c>
      <c r="CD1039" s="148">
        <v>8.6999999999999993</v>
      </c>
      <c r="CE1039" s="148"/>
      <c r="CF1039" s="148"/>
      <c r="CG1039" s="148"/>
      <c r="CH1039" s="169">
        <f t="shared" si="383"/>
        <v>8.6999999999999993</v>
      </c>
    </row>
    <row r="1040" spans="1:86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385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386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387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384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372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373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374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375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376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377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378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379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380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381"/>
        <v>11.3</v>
      </c>
      <c r="BY1040" s="148">
        <v>11.3</v>
      </c>
      <c r="BZ1040" s="148">
        <v>11.3</v>
      </c>
      <c r="CA1040" s="148">
        <v>11.3</v>
      </c>
      <c r="CB1040" s="169">
        <f t="shared" si="382"/>
        <v>11.300000000000002</v>
      </c>
      <c r="CC1040" s="148">
        <v>11.3</v>
      </c>
      <c r="CD1040" s="148">
        <v>11.3</v>
      </c>
      <c r="CE1040" s="148"/>
      <c r="CF1040" s="148"/>
      <c r="CG1040" s="148"/>
      <c r="CH1040" s="169">
        <f t="shared" si="383"/>
        <v>11.3</v>
      </c>
    </row>
    <row r="1041" spans="1:86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385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386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387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384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372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373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374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375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376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377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378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379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380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381"/>
        <v>11.9</v>
      </c>
      <c r="BY1041" s="148">
        <v>11.9</v>
      </c>
      <c r="BZ1041" s="148">
        <v>11.9</v>
      </c>
      <c r="CA1041" s="148">
        <v>11.9</v>
      </c>
      <c r="CB1041" s="169">
        <f t="shared" si="382"/>
        <v>11.9</v>
      </c>
      <c r="CC1041" s="148">
        <v>11.9</v>
      </c>
      <c r="CD1041" s="148">
        <v>11.9</v>
      </c>
      <c r="CE1041" s="148"/>
      <c r="CF1041" s="148"/>
      <c r="CG1041" s="148"/>
      <c r="CH1041" s="169">
        <f t="shared" si="383"/>
        <v>11.9</v>
      </c>
    </row>
    <row r="1042" spans="1:86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372"/>
        <v>#DIV/0!</v>
      </c>
      <c r="AC1042" s="135"/>
      <c r="AD1042" s="135"/>
      <c r="AE1042" s="135"/>
      <c r="AF1042" s="135"/>
      <c r="AG1042" s="238" t="e">
        <f t="shared" si="373"/>
        <v>#DIV/0!</v>
      </c>
      <c r="AH1042" s="135"/>
      <c r="AI1042" s="135"/>
      <c r="AJ1042" s="135"/>
      <c r="AK1042" s="135"/>
      <c r="AL1042" s="135"/>
      <c r="AM1042" s="238" t="e">
        <f t="shared" si="374"/>
        <v>#DIV/0!</v>
      </c>
      <c r="AN1042" s="135"/>
      <c r="AO1042" s="135"/>
      <c r="AP1042" s="135"/>
      <c r="AQ1042" s="135"/>
      <c r="AR1042" s="238" t="e">
        <f t="shared" si="375"/>
        <v>#DIV/0!</v>
      </c>
      <c r="AS1042" s="135"/>
      <c r="AT1042" s="135"/>
      <c r="AU1042" s="135"/>
      <c r="AV1042" s="135"/>
      <c r="AW1042" s="135"/>
      <c r="AX1042" s="238" t="e">
        <f t="shared" si="376"/>
        <v>#DIV/0!</v>
      </c>
      <c r="AY1042" s="135"/>
      <c r="AZ1042" s="135"/>
      <c r="BA1042" s="135"/>
      <c r="BB1042" s="135"/>
      <c r="BC1042" s="238" t="e">
        <f t="shared" si="377"/>
        <v>#DIV/0!</v>
      </c>
      <c r="BD1042" s="135"/>
      <c r="BE1042" s="135"/>
      <c r="BF1042" s="135"/>
      <c r="BG1042" s="135"/>
      <c r="BH1042" s="238" t="e">
        <f t="shared" si="378"/>
        <v>#DIV/0!</v>
      </c>
      <c r="BI1042" s="135"/>
      <c r="BJ1042" s="135"/>
      <c r="BK1042" s="135"/>
      <c r="BL1042" s="135"/>
      <c r="BM1042" s="135"/>
      <c r="BN1042" s="238" t="e">
        <f t="shared" si="379"/>
        <v>#DIV/0!</v>
      </c>
      <c r="BO1042" s="148"/>
      <c r="BP1042" s="148"/>
      <c r="BQ1042" s="148"/>
      <c r="BR1042" s="148"/>
      <c r="BS1042" s="238" t="e">
        <f t="shared" si="380"/>
        <v>#DIV/0!</v>
      </c>
      <c r="BT1042" s="148"/>
      <c r="BU1042" s="148"/>
      <c r="BV1042" s="148"/>
      <c r="BW1042" s="148"/>
      <c r="BX1042" s="238" t="e">
        <f t="shared" si="381"/>
        <v>#DIV/0!</v>
      </c>
      <c r="BY1042" s="148"/>
      <c r="BZ1042" s="148"/>
      <c r="CA1042" s="148"/>
      <c r="CB1042" s="238" t="e">
        <f t="shared" si="382"/>
        <v>#DIV/0!</v>
      </c>
      <c r="CC1042" s="148"/>
      <c r="CD1042" s="148"/>
      <c r="CE1042" s="148"/>
      <c r="CF1042" s="148"/>
      <c r="CG1042" s="148"/>
      <c r="CH1042" s="238" t="e">
        <f t="shared" si="383"/>
        <v>#DIV/0!</v>
      </c>
    </row>
    <row r="1043" spans="1:86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385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386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387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384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372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373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374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375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376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377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378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379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380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381"/>
        <v>10.9</v>
      </c>
      <c r="BY1043" s="270">
        <v>10.9</v>
      </c>
      <c r="BZ1043" s="270">
        <v>10.9</v>
      </c>
      <c r="CA1043" s="270">
        <v>10.9</v>
      </c>
      <c r="CB1043" s="169">
        <f t="shared" si="382"/>
        <v>10.9</v>
      </c>
      <c r="CC1043" s="270">
        <v>10.9</v>
      </c>
      <c r="CD1043" s="270">
        <v>10.9</v>
      </c>
      <c r="CE1043" s="270"/>
      <c r="CF1043" s="270"/>
      <c r="CG1043" s="270"/>
      <c r="CH1043" s="169">
        <f t="shared" si="383"/>
        <v>10.9</v>
      </c>
    </row>
    <row r="1044" spans="1:86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385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386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387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384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372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373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374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375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376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377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378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379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380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381"/>
        <v>10.952500000000001</v>
      </c>
      <c r="BY1044" s="148">
        <v>10.95</v>
      </c>
      <c r="BZ1044" s="148">
        <v>10.95</v>
      </c>
      <c r="CA1044" s="148">
        <v>10.95</v>
      </c>
      <c r="CB1044" s="169">
        <f t="shared" si="382"/>
        <v>10.949999999999998</v>
      </c>
      <c r="CC1044" s="148">
        <v>10.95</v>
      </c>
      <c r="CD1044" s="148">
        <v>10.95</v>
      </c>
      <c r="CE1044" s="148"/>
      <c r="CF1044" s="148"/>
      <c r="CG1044" s="148"/>
      <c r="CH1044" s="169">
        <f t="shared" si="383"/>
        <v>10.95</v>
      </c>
    </row>
    <row r="1045" spans="1:86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86" ht="20.25" x14ac:dyDescent="0.3">
      <c r="A1046" s="216"/>
      <c r="B1046" s="308"/>
      <c r="C1046" s="308"/>
      <c r="D1046" s="308"/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  <c r="P1046" s="308"/>
      <c r="Q1046" s="308"/>
      <c r="R1046" s="308"/>
      <c r="S1046" s="308"/>
      <c r="T1046" s="308"/>
      <c r="U1046" s="308"/>
      <c r="V1046" s="308"/>
      <c r="W1046" s="308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86" ht="20.25" x14ac:dyDescent="0.3">
      <c r="B1047" s="308"/>
      <c r="C1047" s="308"/>
      <c r="D1047" s="308"/>
      <c r="E1047" s="308"/>
      <c r="F1047" s="308"/>
      <c r="G1047" s="308"/>
      <c r="H1047" s="308"/>
      <c r="I1047" s="308"/>
      <c r="J1047" s="308"/>
      <c r="K1047" s="308"/>
      <c r="L1047" s="308"/>
      <c r="M1047" s="308"/>
      <c r="N1047" s="308"/>
      <c r="O1047" s="308"/>
      <c r="P1047" s="308"/>
      <c r="Q1047" s="308"/>
      <c r="R1047" s="308"/>
      <c r="S1047" s="308"/>
      <c r="T1047" s="308"/>
      <c r="U1047" s="308"/>
      <c r="V1047" s="308"/>
      <c r="W1047" s="308"/>
      <c r="X1047" s="308"/>
      <c r="Y1047" s="308"/>
      <c r="Z1047" s="308"/>
      <c r="AA1047" s="308"/>
      <c r="AB1047" s="64"/>
      <c r="AC1047" s="1"/>
      <c r="AD1047" s="1"/>
      <c r="AE1047" s="1"/>
      <c r="AF1047" s="1"/>
      <c r="AG1047" s="64"/>
    </row>
    <row r="1048" spans="1:86" ht="20.25" x14ac:dyDescent="0.3">
      <c r="A1048" s="216"/>
      <c r="B1048" s="308"/>
      <c r="C1048" s="308"/>
      <c r="D1048" s="308"/>
      <c r="E1048" s="308"/>
      <c r="F1048" s="308"/>
      <c r="G1048" s="308"/>
      <c r="H1048" s="308"/>
      <c r="I1048" s="308"/>
      <c r="J1048" s="308"/>
      <c r="K1048" s="308"/>
      <c r="L1048" s="308"/>
      <c r="M1048" s="308"/>
      <c r="N1048" s="308"/>
      <c r="O1048" s="308"/>
      <c r="P1048" s="308"/>
      <c r="Q1048" s="308"/>
      <c r="R1048" s="308"/>
      <c r="S1048" s="308"/>
      <c r="T1048" s="308"/>
      <c r="U1048" s="308"/>
      <c r="V1048" s="308"/>
      <c r="W1048" s="308"/>
      <c r="X1048" s="308"/>
      <c r="Y1048" s="308"/>
      <c r="Z1048" s="308"/>
      <c r="AA1048" s="308"/>
      <c r="AB1048" s="64"/>
      <c r="AC1048" s="1"/>
      <c r="AD1048" s="1"/>
      <c r="AE1048" s="1"/>
      <c r="AF1048" s="1"/>
      <c r="AG1048" s="64"/>
    </row>
    <row r="1049" spans="1:86" ht="20.25" x14ac:dyDescent="0.3">
      <c r="B1049" s="308"/>
      <c r="C1049" s="308"/>
      <c r="D1049" s="308"/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  <c r="P1049" s="308"/>
      <c r="Q1049" s="308"/>
      <c r="R1049" s="308"/>
      <c r="S1049" s="308"/>
      <c r="T1049" s="308"/>
      <c r="U1049" s="308"/>
      <c r="V1049" s="308"/>
      <c r="W1049" s="308"/>
      <c r="X1049" s="308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8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8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86" ht="25.5" x14ac:dyDescent="0.35">
      <c r="B1052" s="308"/>
      <c r="C1052" s="308"/>
      <c r="D1052" s="308"/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  <c r="P1052" s="308"/>
      <c r="Q1052" s="308"/>
      <c r="R1052" s="308"/>
      <c r="S1052" s="308"/>
      <c r="T1052" s="308"/>
      <c r="U1052" s="308"/>
      <c r="V1052" s="308"/>
      <c r="W1052" s="308"/>
      <c r="X1052" s="308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8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8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86" ht="26.25" x14ac:dyDescent="0.4">
      <c r="B1055" s="307"/>
      <c r="C1055" s="307"/>
      <c r="D1055" s="307"/>
      <c r="E1055" s="307"/>
      <c r="F1055" s="307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86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940">
    <mergeCell ref="A9:CH9"/>
    <mergeCell ref="C54:CH54"/>
    <mergeCell ref="A53:CH53"/>
    <mergeCell ref="C96:CH96"/>
    <mergeCell ref="A95:CH95"/>
    <mergeCell ref="A136:CH136"/>
    <mergeCell ref="A178:CH178"/>
    <mergeCell ref="C137:BV137"/>
    <mergeCell ref="BW137:CH137"/>
    <mergeCell ref="CC11:CG11"/>
    <mergeCell ref="CH11:CH12"/>
    <mergeCell ref="CC55:CG55"/>
    <mergeCell ref="CH55:CH56"/>
    <mergeCell ref="CC97:CG97"/>
    <mergeCell ref="CH97:CH98"/>
    <mergeCell ref="CC138:CG138"/>
    <mergeCell ref="CH138:CH139"/>
    <mergeCell ref="BI11:BM11"/>
    <mergeCell ref="BN11:BN12"/>
    <mergeCell ref="BI55:BM55"/>
    <mergeCell ref="BN55:BN56"/>
    <mergeCell ref="BI97:BM97"/>
    <mergeCell ref="BN97:BN98"/>
    <mergeCell ref="BI138:BM138"/>
    <mergeCell ref="BW179:CH179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636:CG636"/>
    <mergeCell ref="CH636:CH637"/>
    <mergeCell ref="CC678:CG678"/>
    <mergeCell ref="CH678:CH679"/>
    <mergeCell ref="CC719:CG719"/>
    <mergeCell ref="CH719:CH720"/>
    <mergeCell ref="CC760:CG760"/>
    <mergeCell ref="CH760:CH761"/>
    <mergeCell ref="CC801:CG801"/>
    <mergeCell ref="CH801:CH802"/>
    <mergeCell ref="A676:CH676"/>
    <mergeCell ref="A717:CH717"/>
    <mergeCell ref="A758:CH758"/>
    <mergeCell ref="A799:CH799"/>
    <mergeCell ref="BW925:CH925"/>
    <mergeCell ref="C967:BV967"/>
    <mergeCell ref="BW967:CH967"/>
    <mergeCell ref="BT885:BW885"/>
    <mergeCell ref="BX885:BX886"/>
    <mergeCell ref="BT926:BW926"/>
    <mergeCell ref="BX926:BX927"/>
    <mergeCell ref="BT968:BW968"/>
    <mergeCell ref="BX968:BX969"/>
    <mergeCell ref="BI885:BM885"/>
    <mergeCell ref="BN885:BN886"/>
    <mergeCell ref="AC926:AF926"/>
    <mergeCell ref="AB968:AB96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A469:CH469"/>
    <mergeCell ref="A510:CH510"/>
    <mergeCell ref="A551:CH551"/>
    <mergeCell ref="A593:CH593"/>
    <mergeCell ref="C470:BV470"/>
    <mergeCell ref="BW470:CH470"/>
    <mergeCell ref="C511:BV511"/>
    <mergeCell ref="BW511:CH511"/>
    <mergeCell ref="BW552:CH552"/>
    <mergeCell ref="CC221:CG221"/>
    <mergeCell ref="CH221:CH222"/>
    <mergeCell ref="CC262:CG262"/>
    <mergeCell ref="CH262:CH263"/>
    <mergeCell ref="CC304:CG304"/>
    <mergeCell ref="CH304:CH305"/>
    <mergeCell ref="CC345:CG345"/>
    <mergeCell ref="CH345:CH346"/>
    <mergeCell ref="CC387:CG387"/>
    <mergeCell ref="CH387:CH388"/>
    <mergeCell ref="A260:CH260"/>
    <mergeCell ref="A302:CH302"/>
    <mergeCell ref="A343:CH343"/>
    <mergeCell ref="A385:CH385"/>
    <mergeCell ref="C261:BV261"/>
    <mergeCell ref="BW261:CH261"/>
    <mergeCell ref="C303:BV303"/>
    <mergeCell ref="BW303:CH303"/>
    <mergeCell ref="C344:BV344"/>
    <mergeCell ref="BW344:CH344"/>
    <mergeCell ref="AH429:AL429"/>
    <mergeCell ref="AM429:AM430"/>
    <mergeCell ref="CC429:CG429"/>
    <mergeCell ref="CC180:CG180"/>
    <mergeCell ref="CH180:CH181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T304:BW304"/>
    <mergeCell ref="BX304:BX305"/>
    <mergeCell ref="BT345:BW345"/>
    <mergeCell ref="BX345:BX346"/>
    <mergeCell ref="BT387:BW387"/>
    <mergeCell ref="BX387:BX388"/>
    <mergeCell ref="C386:BV386"/>
    <mergeCell ref="BW386:CH386"/>
    <mergeCell ref="BT180:BW180"/>
    <mergeCell ref="BX180:BX181"/>
    <mergeCell ref="BI345:BM345"/>
    <mergeCell ref="BI429:BM429"/>
    <mergeCell ref="BN429:BN430"/>
    <mergeCell ref="BN471:BN472"/>
    <mergeCell ref="BT595:BW595"/>
    <mergeCell ref="BX595:BX596"/>
    <mergeCell ref="C594:BV594"/>
    <mergeCell ref="BW594:CH594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T221:BW221"/>
    <mergeCell ref="BX221:BX222"/>
    <mergeCell ref="BT262:BW262"/>
    <mergeCell ref="BX262:BX263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C677:BV677"/>
    <mergeCell ref="BW677:CH677"/>
    <mergeCell ref="C718:BV718"/>
    <mergeCell ref="BW718:CH718"/>
    <mergeCell ref="C759:BV759"/>
    <mergeCell ref="BW759:CH759"/>
    <mergeCell ref="BT1009:BW1009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C1008:BV1008"/>
    <mergeCell ref="BW1008:CH1008"/>
    <mergeCell ref="CC1009:CG1009"/>
    <mergeCell ref="CH1009:CH1010"/>
    <mergeCell ref="A966:CH966"/>
    <mergeCell ref="A1007:CH1007"/>
    <mergeCell ref="AC1009:AF1009"/>
    <mergeCell ref="M760:P760"/>
    <mergeCell ref="AC678:AF678"/>
    <mergeCell ref="AG678:AG679"/>
    <mergeCell ref="BS471:BS472"/>
    <mergeCell ref="AR636:AR637"/>
    <mergeCell ref="BI636:BM636"/>
    <mergeCell ref="BN636:BN637"/>
    <mergeCell ref="BI678:BM678"/>
    <mergeCell ref="BN678:BN679"/>
    <mergeCell ref="BI719:BM719"/>
    <mergeCell ref="BD678:BG678"/>
    <mergeCell ref="BH678:BH679"/>
    <mergeCell ref="BD719:BG719"/>
    <mergeCell ref="BH719:BH720"/>
    <mergeCell ref="AN678:AQ678"/>
    <mergeCell ref="AR678:AR679"/>
    <mergeCell ref="AH678:AL678"/>
    <mergeCell ref="BO595:BR595"/>
    <mergeCell ref="BS595:BS596"/>
    <mergeCell ref="BI471:BM471"/>
    <mergeCell ref="C552:BV552"/>
    <mergeCell ref="BI595:BM595"/>
    <mergeCell ref="BN595:BN596"/>
    <mergeCell ref="BH429:BH430"/>
    <mergeCell ref="BO553:BR553"/>
    <mergeCell ref="BS553:BS554"/>
    <mergeCell ref="BI553:BM553"/>
    <mergeCell ref="BN553:BN554"/>
    <mergeCell ref="BO512:BR512"/>
    <mergeCell ref="BS512:BS513"/>
    <mergeCell ref="BI512:BM512"/>
    <mergeCell ref="BO429:BR429"/>
    <mergeCell ref="BS429:BS430"/>
    <mergeCell ref="BO471:BR471"/>
    <mergeCell ref="BN512:BN513"/>
    <mergeCell ref="BH471:BH472"/>
    <mergeCell ref="AY471:BB471"/>
    <mergeCell ref="BC471:BC472"/>
    <mergeCell ref="AY512:BB512"/>
    <mergeCell ref="BC512:BC513"/>
    <mergeCell ref="AN512:AQ512"/>
    <mergeCell ref="AR512:AR513"/>
    <mergeCell ref="AY429:BB429"/>
    <mergeCell ref="AX471:AX472"/>
    <mergeCell ref="AX512:AX513"/>
    <mergeCell ref="AN429:AQ429"/>
    <mergeCell ref="AR429:AR430"/>
    <mergeCell ref="AN471:AQ471"/>
    <mergeCell ref="AR471:AR472"/>
    <mergeCell ref="AS595:AV595"/>
    <mergeCell ref="AG595:AG596"/>
    <mergeCell ref="AH595:AL595"/>
    <mergeCell ref="AM595:AM596"/>
    <mergeCell ref="BC595:BC596"/>
    <mergeCell ref="BC553:BC554"/>
    <mergeCell ref="AX553:AX554"/>
    <mergeCell ref="AN553:AQ553"/>
    <mergeCell ref="AY553:BB553"/>
    <mergeCell ref="AS553:AV553"/>
    <mergeCell ref="G512:G513"/>
    <mergeCell ref="Q471:Q472"/>
    <mergeCell ref="AG471:AG472"/>
    <mergeCell ref="X760:AA760"/>
    <mergeCell ref="AB760:AB761"/>
    <mergeCell ref="W760:W761"/>
    <mergeCell ref="AH636:AL636"/>
    <mergeCell ref="AM636:AM637"/>
    <mergeCell ref="AN636:AQ636"/>
    <mergeCell ref="A634:CH634"/>
    <mergeCell ref="C635:BV635"/>
    <mergeCell ref="BW635:CH635"/>
    <mergeCell ref="AC595:AF595"/>
    <mergeCell ref="BD595:BG595"/>
    <mergeCell ref="BH595:BH596"/>
    <mergeCell ref="C636:F636"/>
    <mergeCell ref="BS636:BS637"/>
    <mergeCell ref="BO678:BR678"/>
    <mergeCell ref="BS678:BS679"/>
    <mergeCell ref="BO719:BR719"/>
    <mergeCell ref="BS719:BS720"/>
    <mergeCell ref="BO760:BR760"/>
    <mergeCell ref="BS760:BS761"/>
    <mergeCell ref="AX678:AX679"/>
    <mergeCell ref="BN138:BN139"/>
    <mergeCell ref="AG97:AG98"/>
    <mergeCell ref="AH11:AL11"/>
    <mergeCell ref="AM97:AM98"/>
    <mergeCell ref="AH138:AL138"/>
    <mergeCell ref="AY11:BB11"/>
    <mergeCell ref="BC11:BC12"/>
    <mergeCell ref="AY55:BB55"/>
    <mergeCell ref="BC55:BC56"/>
    <mergeCell ref="AY97:BB97"/>
    <mergeCell ref="BC97:BC98"/>
    <mergeCell ref="AY138:BB138"/>
    <mergeCell ref="BC138:BC139"/>
    <mergeCell ref="BH97:BH98"/>
    <mergeCell ref="BD138:BG138"/>
    <mergeCell ref="BH138:BH139"/>
    <mergeCell ref="AR55:AR56"/>
    <mergeCell ref="AG138:AG139"/>
    <mergeCell ref="AX97:AX98"/>
    <mergeCell ref="AX138:AX139"/>
    <mergeCell ref="AG55:AG56"/>
    <mergeCell ref="BO180:BR180"/>
    <mergeCell ref="BS180:BS181"/>
    <mergeCell ref="BO221:BR221"/>
    <mergeCell ref="BS221:BS222"/>
    <mergeCell ref="BO262:BR262"/>
    <mergeCell ref="BS262:BS263"/>
    <mergeCell ref="BO304:BR304"/>
    <mergeCell ref="BS304:BS305"/>
    <mergeCell ref="BO345:BR345"/>
    <mergeCell ref="BS345:BS346"/>
    <mergeCell ref="C221:F221"/>
    <mergeCell ref="L180:L181"/>
    <mergeCell ref="M180:P180"/>
    <mergeCell ref="AG304:AG305"/>
    <mergeCell ref="H180:K180"/>
    <mergeCell ref="Q221:Q222"/>
    <mergeCell ref="A223:A224"/>
    <mergeCell ref="X304:AA304"/>
    <mergeCell ref="A226:A227"/>
    <mergeCell ref="AC221:AF221"/>
    <mergeCell ref="A264:A265"/>
    <mergeCell ref="B261:B263"/>
    <mergeCell ref="C304:F304"/>
    <mergeCell ref="G304:G305"/>
    <mergeCell ref="H304:K304"/>
    <mergeCell ref="AB180:AB181"/>
    <mergeCell ref="X221:AA221"/>
    <mergeCell ref="M304:P304"/>
    <mergeCell ref="H262:K262"/>
    <mergeCell ref="G221:G222"/>
    <mergeCell ref="H221:K221"/>
    <mergeCell ref="R221:V221"/>
    <mergeCell ref="Q262:Q263"/>
    <mergeCell ref="BD1009:BG1009"/>
    <mergeCell ref="BH1009:BH1010"/>
    <mergeCell ref="BD180:BG180"/>
    <mergeCell ref="BH180:BH181"/>
    <mergeCell ref="AS926:AV926"/>
    <mergeCell ref="AN926:AQ926"/>
    <mergeCell ref="AR926:AR927"/>
    <mergeCell ref="AS801:AV801"/>
    <mergeCell ref="AX801:AX802"/>
    <mergeCell ref="BH221:BH222"/>
    <mergeCell ref="BH262:BH263"/>
    <mergeCell ref="AX345:AX346"/>
    <mergeCell ref="AX387:AX388"/>
    <mergeCell ref="BC429:BC430"/>
    <mergeCell ref="A427:CH427"/>
    <mergeCell ref="C428:BV428"/>
    <mergeCell ref="BW428:CH428"/>
    <mergeCell ref="AX221:AX222"/>
    <mergeCell ref="AX262:AX263"/>
    <mergeCell ref="AX304:AX305"/>
    <mergeCell ref="BD221:BG221"/>
    <mergeCell ref="BD262:BG262"/>
    <mergeCell ref="BO387:BR387"/>
    <mergeCell ref="BS387:BS388"/>
    <mergeCell ref="BN719:BN720"/>
    <mergeCell ref="BI760:BM760"/>
    <mergeCell ref="BN760:BN761"/>
    <mergeCell ref="BI801:BM801"/>
    <mergeCell ref="BN801:BN802"/>
    <mergeCell ref="BI926:BM926"/>
    <mergeCell ref="BN926:BN927"/>
    <mergeCell ref="BI843:BM843"/>
    <mergeCell ref="BD843:BG843"/>
    <mergeCell ref="BH843:BH844"/>
    <mergeCell ref="BD760:BG760"/>
    <mergeCell ref="BH760:BH761"/>
    <mergeCell ref="BD801:BG801"/>
    <mergeCell ref="BH801:BH802"/>
    <mergeCell ref="BN843:BN844"/>
    <mergeCell ref="A841:CH841"/>
    <mergeCell ref="C800:BV800"/>
    <mergeCell ref="BW800:CH800"/>
    <mergeCell ref="C842:BV842"/>
    <mergeCell ref="BW842:CH842"/>
    <mergeCell ref="A883:CH883"/>
    <mergeCell ref="A924:CH924"/>
    <mergeCell ref="C884:BV884"/>
    <mergeCell ref="BW884:CH884"/>
    <mergeCell ref="BN304:BN305"/>
    <mergeCell ref="BN345:BN346"/>
    <mergeCell ref="BI387:BM387"/>
    <mergeCell ref="AY221:BB221"/>
    <mergeCell ref="BC221:BC222"/>
    <mergeCell ref="BH304:BH305"/>
    <mergeCell ref="BD345:BG345"/>
    <mergeCell ref="BH345:BH346"/>
    <mergeCell ref="AY345:BB345"/>
    <mergeCell ref="BC345:BC346"/>
    <mergeCell ref="AY387:BB387"/>
    <mergeCell ref="BC387:BC388"/>
    <mergeCell ref="BD304:BG304"/>
    <mergeCell ref="BI221:BM221"/>
    <mergeCell ref="BN221:BN222"/>
    <mergeCell ref="AS1009:AV1009"/>
    <mergeCell ref="AS636:AV636"/>
    <mergeCell ref="AS678:AV678"/>
    <mergeCell ref="BC636:BC637"/>
    <mergeCell ref="AY678:BB678"/>
    <mergeCell ref="BC678:BC679"/>
    <mergeCell ref="AY719:BB719"/>
    <mergeCell ref="BC719:BC720"/>
    <mergeCell ref="AY760:BB76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AX1009:AX1010"/>
    <mergeCell ref="AS843:AV843"/>
    <mergeCell ref="AY636:BB636"/>
    <mergeCell ref="C925:BV925"/>
    <mergeCell ref="AG1009:AG1010"/>
    <mergeCell ref="AN55:AQ55"/>
    <mergeCell ref="Q512:Q513"/>
    <mergeCell ref="R471:V471"/>
    <mergeCell ref="AS471:AV471"/>
    <mergeCell ref="AS512:AV512"/>
    <mergeCell ref="AB387:AB388"/>
    <mergeCell ref="AR387:AR388"/>
    <mergeCell ref="AS429:AV429"/>
    <mergeCell ref="W345:W346"/>
    <mergeCell ref="X345:AA345"/>
    <mergeCell ref="AB345:AB346"/>
    <mergeCell ref="X387:AA387"/>
    <mergeCell ref="R387:V387"/>
    <mergeCell ref="AS387:AV387"/>
    <mergeCell ref="AH345:AL345"/>
    <mergeCell ref="AM345:AM346"/>
    <mergeCell ref="AH387:AL387"/>
    <mergeCell ref="AS262:AV262"/>
    <mergeCell ref="AS304:AV304"/>
    <mergeCell ref="W512:W513"/>
    <mergeCell ref="R512:V512"/>
    <mergeCell ref="W471:W472"/>
    <mergeCell ref="X471:AA471"/>
    <mergeCell ref="C179:BV179"/>
    <mergeCell ref="X512:AA512"/>
    <mergeCell ref="AB595:AB596"/>
    <mergeCell ref="A680:A681"/>
    <mergeCell ref="A721:A722"/>
    <mergeCell ref="AN180:AQ180"/>
    <mergeCell ref="AR180:AR181"/>
    <mergeCell ref="L429:L430"/>
    <mergeCell ref="M429:P429"/>
    <mergeCell ref="Q429:Q430"/>
    <mergeCell ref="R429:V429"/>
    <mergeCell ref="W429:W430"/>
    <mergeCell ref="X429:AA429"/>
    <mergeCell ref="AB429:AB430"/>
    <mergeCell ref="AN221:AQ221"/>
    <mergeCell ref="AR221:AR222"/>
    <mergeCell ref="AN262:AQ262"/>
    <mergeCell ref="AR262:AR263"/>
    <mergeCell ref="AN304:AQ304"/>
    <mergeCell ref="W304:W305"/>
    <mergeCell ref="AM221:AM222"/>
    <mergeCell ref="AM387:AM388"/>
    <mergeCell ref="AN387:AQ387"/>
    <mergeCell ref="Q387:Q388"/>
    <mergeCell ref="Q304:Q305"/>
    <mergeCell ref="AM553:AM554"/>
    <mergeCell ref="AB512:AB513"/>
    <mergeCell ref="AB471:AB472"/>
    <mergeCell ref="AC471:AF471"/>
    <mergeCell ref="AC719:AF719"/>
    <mergeCell ref="AG719:AG720"/>
    <mergeCell ref="AC760:AF760"/>
    <mergeCell ref="AG760:AG761"/>
    <mergeCell ref="A13:A14"/>
    <mergeCell ref="A16:A17"/>
    <mergeCell ref="H471:K471"/>
    <mergeCell ref="C55:F55"/>
    <mergeCell ref="G55:G56"/>
    <mergeCell ref="H55:K55"/>
    <mergeCell ref="L55:L56"/>
    <mergeCell ref="M55:P55"/>
    <mergeCell ref="A431:A432"/>
    <mergeCell ref="A434:A435"/>
    <mergeCell ref="C471:F471"/>
    <mergeCell ref="G471:G472"/>
    <mergeCell ref="C429:F429"/>
    <mergeCell ref="M471:P471"/>
    <mergeCell ref="A473:A474"/>
    <mergeCell ref="A476:A477"/>
    <mergeCell ref="A928:A929"/>
    <mergeCell ref="A890:A891"/>
    <mergeCell ref="AH885:AL885"/>
    <mergeCell ref="AM885:AM886"/>
    <mergeCell ref="AX719:AX720"/>
    <mergeCell ref="AX760:AX761"/>
    <mergeCell ref="A638:A639"/>
    <mergeCell ref="A641:A642"/>
    <mergeCell ref="C678:F678"/>
    <mergeCell ref="G678:G679"/>
    <mergeCell ref="H678:K678"/>
    <mergeCell ref="L678:L679"/>
    <mergeCell ref="M678:P678"/>
    <mergeCell ref="Q678:Q679"/>
    <mergeCell ref="AS719:AV719"/>
    <mergeCell ref="AS760:AV760"/>
    <mergeCell ref="AM678:AM679"/>
    <mergeCell ref="R760:V760"/>
    <mergeCell ref="AG843:AG844"/>
    <mergeCell ref="AC885:AF885"/>
    <mergeCell ref="W926:W927"/>
    <mergeCell ref="X926:AA926"/>
    <mergeCell ref="AB926:AB927"/>
    <mergeCell ref="AG885:AG886"/>
    <mergeCell ref="AH719:AL719"/>
    <mergeCell ref="AM719:AM720"/>
    <mergeCell ref="AN595:AQ595"/>
    <mergeCell ref="R719:V719"/>
    <mergeCell ref="AC801:AF801"/>
    <mergeCell ref="AG801:AG802"/>
    <mergeCell ref="AH760:AL760"/>
    <mergeCell ref="AM760:AM761"/>
    <mergeCell ref="R678:V678"/>
    <mergeCell ref="R801:V801"/>
    <mergeCell ref="X678:AA678"/>
    <mergeCell ref="W678:W679"/>
    <mergeCell ref="AH801:AL801"/>
    <mergeCell ref="AM801:AM802"/>
    <mergeCell ref="X719:AA719"/>
    <mergeCell ref="AB719:AB720"/>
    <mergeCell ref="AC636:AF636"/>
    <mergeCell ref="AG636:AG637"/>
    <mergeCell ref="AB678:AB679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B1052:X1052"/>
    <mergeCell ref="R1009:V1009"/>
    <mergeCell ref="W1009:W1010"/>
    <mergeCell ref="X1009:AA1009"/>
    <mergeCell ref="M595:P595"/>
    <mergeCell ref="A600:A601"/>
    <mergeCell ref="A389:A390"/>
    <mergeCell ref="A347:A348"/>
    <mergeCell ref="A350:A351"/>
    <mergeCell ref="A845:A846"/>
    <mergeCell ref="A848:A849"/>
    <mergeCell ref="R926:V926"/>
    <mergeCell ref="C885:F885"/>
    <mergeCell ref="G885:G886"/>
    <mergeCell ref="H885:K885"/>
    <mergeCell ref="L885:L886"/>
    <mergeCell ref="M885:P885"/>
    <mergeCell ref="Q885:Q886"/>
    <mergeCell ref="A887:A888"/>
    <mergeCell ref="G719:G720"/>
    <mergeCell ref="H719:K719"/>
    <mergeCell ref="G636:G637"/>
    <mergeCell ref="H636:K636"/>
    <mergeCell ref="Q760:Q761"/>
    <mergeCell ref="G429:G430"/>
    <mergeCell ref="H429:K429"/>
    <mergeCell ref="H512:K512"/>
    <mergeCell ref="L471:L472"/>
    <mergeCell ref="A57:A58"/>
    <mergeCell ref="A60:A61"/>
    <mergeCell ref="C97:F97"/>
    <mergeCell ref="G97:G98"/>
    <mergeCell ref="A99:A100"/>
    <mergeCell ref="A182:A183"/>
    <mergeCell ref="A185:A186"/>
    <mergeCell ref="Q968:Q969"/>
    <mergeCell ref="X843:AA843"/>
    <mergeCell ref="M968:P968"/>
    <mergeCell ref="R345:V345"/>
    <mergeCell ref="Q345:Q346"/>
    <mergeCell ref="G345:G346"/>
    <mergeCell ref="H345:K345"/>
    <mergeCell ref="A392:A393"/>
    <mergeCell ref="L387:L388"/>
    <mergeCell ref="M387:P387"/>
    <mergeCell ref="L719:L720"/>
    <mergeCell ref="A597:A598"/>
    <mergeCell ref="C553:F553"/>
    <mergeCell ref="G553:G554"/>
    <mergeCell ref="H595:K595"/>
    <mergeCell ref="R595:V595"/>
    <mergeCell ref="L595:L596"/>
    <mergeCell ref="H553:K553"/>
    <mergeCell ref="L553:L554"/>
    <mergeCell ref="M553:P553"/>
    <mergeCell ref="Q553:Q554"/>
    <mergeCell ref="R553:V553"/>
    <mergeCell ref="W553:W554"/>
    <mergeCell ref="X553:AA553"/>
    <mergeCell ref="A219:CH219"/>
    <mergeCell ref="C220:BV220"/>
    <mergeCell ref="BW220:CH220"/>
    <mergeCell ref="AG429:AG430"/>
    <mergeCell ref="AB553:AB554"/>
    <mergeCell ref="BD512:BG512"/>
    <mergeCell ref="BH512:BH513"/>
    <mergeCell ref="BD553:BG553"/>
    <mergeCell ref="BH553:BH554"/>
    <mergeCell ref="AR553:AR554"/>
    <mergeCell ref="BD471:BG471"/>
    <mergeCell ref="AH471:AL471"/>
    <mergeCell ref="AM471:AM472"/>
    <mergeCell ref="AH512:AL512"/>
    <mergeCell ref="AM512:AM513"/>
    <mergeCell ref="AG553:AG554"/>
    <mergeCell ref="AH553:AL553"/>
    <mergeCell ref="A140:A141"/>
    <mergeCell ref="A143:A144"/>
    <mergeCell ref="A102:A103"/>
    <mergeCell ref="C180:F180"/>
    <mergeCell ref="G180:G181"/>
    <mergeCell ref="B179:B181"/>
    <mergeCell ref="B137:B139"/>
    <mergeCell ref="C138:F138"/>
    <mergeCell ref="G138:G139"/>
    <mergeCell ref="C387:F387"/>
    <mergeCell ref="A267:A268"/>
    <mergeCell ref="B386:B388"/>
    <mergeCell ref="B344:B346"/>
    <mergeCell ref="A344:A346"/>
    <mergeCell ref="B303:B305"/>
    <mergeCell ref="G387:G388"/>
    <mergeCell ref="H387:K387"/>
    <mergeCell ref="L345:L346"/>
    <mergeCell ref="C345:F345"/>
    <mergeCell ref="A306:A307"/>
    <mergeCell ref="L304:L305"/>
    <mergeCell ref="AR304:AR305"/>
    <mergeCell ref="AN345:AQ345"/>
    <mergeCell ref="AR345:AR346"/>
    <mergeCell ref="BN387:BN388"/>
    <mergeCell ref="AH180:AL180"/>
    <mergeCell ref="AM180:AM181"/>
    <mergeCell ref="AM262:AM263"/>
    <mergeCell ref="AH304:AL304"/>
    <mergeCell ref="AM304:AM305"/>
    <mergeCell ref="AH262:AL262"/>
    <mergeCell ref="AX180:AX181"/>
    <mergeCell ref="AY180:BB180"/>
    <mergeCell ref="BC180:BC181"/>
    <mergeCell ref="AY262:BB262"/>
    <mergeCell ref="BC262:BC263"/>
    <mergeCell ref="AY304:BB304"/>
    <mergeCell ref="BC304:BC305"/>
    <mergeCell ref="BI180:BM180"/>
    <mergeCell ref="BN180:BN181"/>
    <mergeCell ref="BD387:BG387"/>
    <mergeCell ref="BH387:BH388"/>
    <mergeCell ref="BI262:BM262"/>
    <mergeCell ref="BN262:BN263"/>
    <mergeCell ref="BI304:BM304"/>
    <mergeCell ref="H138:K138"/>
    <mergeCell ref="L138:L139"/>
    <mergeCell ref="M138:P138"/>
    <mergeCell ref="Q55:Q56"/>
    <mergeCell ref="R55:V55"/>
    <mergeCell ref="X97:AA97"/>
    <mergeCell ref="R138:V138"/>
    <mergeCell ref="W55:W56"/>
    <mergeCell ref="AC345:AF345"/>
    <mergeCell ref="AC180:AF180"/>
    <mergeCell ref="X55:AA55"/>
    <mergeCell ref="M97:P97"/>
    <mergeCell ref="Q97:Q98"/>
    <mergeCell ref="R97:V97"/>
    <mergeCell ref="X138:AA138"/>
    <mergeCell ref="Q138:Q139"/>
    <mergeCell ref="W138:W139"/>
    <mergeCell ref="L262:L263"/>
    <mergeCell ref="M345:P345"/>
    <mergeCell ref="AB304:AB305"/>
    <mergeCell ref="R304:V304"/>
    <mergeCell ref="M262:P262"/>
    <mergeCell ref="AC55:AF55"/>
    <mergeCell ref="AX11:AX12"/>
    <mergeCell ref="AX55:AX56"/>
    <mergeCell ref="AR885:AR886"/>
    <mergeCell ref="R636:V636"/>
    <mergeCell ref="L221:L222"/>
    <mergeCell ref="C262:F262"/>
    <mergeCell ref="G262:G263"/>
    <mergeCell ref="M221:P221"/>
    <mergeCell ref="W387:W388"/>
    <mergeCell ref="AH221:AL221"/>
    <mergeCell ref="X180:AA180"/>
    <mergeCell ref="AS11:AV11"/>
    <mergeCell ref="AS55:AV55"/>
    <mergeCell ref="AS97:AV97"/>
    <mergeCell ref="AS138:AV138"/>
    <mergeCell ref="AS180:AV180"/>
    <mergeCell ref="AS221:AV221"/>
    <mergeCell ref="AH55:AL55"/>
    <mergeCell ref="AM55:AM56"/>
    <mergeCell ref="AH97:AL97"/>
    <mergeCell ref="AM138:AM139"/>
    <mergeCell ref="L97:L98"/>
    <mergeCell ref="H97:K97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O10:CH10"/>
    <mergeCell ref="AC11:AF11"/>
    <mergeCell ref="AG11:AG12"/>
    <mergeCell ref="AM11:AM12"/>
    <mergeCell ref="AS345:AV345"/>
    <mergeCell ref="AM843:AM844"/>
    <mergeCell ref="AC304:AF304"/>
    <mergeCell ref="AG387:AG388"/>
    <mergeCell ref="AR843:AR844"/>
    <mergeCell ref="AR595:AR596"/>
    <mergeCell ref="AN719:AQ719"/>
    <mergeCell ref="AR719:AR720"/>
    <mergeCell ref="AN760:AQ760"/>
    <mergeCell ref="AR760:AR761"/>
    <mergeCell ref="AN801:AQ801"/>
    <mergeCell ref="AR801:AR802"/>
    <mergeCell ref="AC512:AF512"/>
    <mergeCell ref="AG512:AG513"/>
    <mergeCell ref="AG345:AG346"/>
    <mergeCell ref="A342:AX342"/>
    <mergeCell ref="A309:A310"/>
    <mergeCell ref="AX843:AX844"/>
    <mergeCell ref="A803:A804"/>
    <mergeCell ref="A806:A807"/>
    <mergeCell ref="AB843:AB844"/>
    <mergeCell ref="AC843:AF843"/>
    <mergeCell ref="L760:L761"/>
    <mergeCell ref="AC387:AF387"/>
    <mergeCell ref="BT843:BW843"/>
    <mergeCell ref="BX843:BX844"/>
    <mergeCell ref="X801:AA801"/>
    <mergeCell ref="AH843:AL843"/>
    <mergeCell ref="AN843:AQ843"/>
    <mergeCell ref="H843:K843"/>
    <mergeCell ref="L843:L844"/>
    <mergeCell ref="M843:P843"/>
    <mergeCell ref="Q843:Q844"/>
    <mergeCell ref="R843:V843"/>
    <mergeCell ref="W843:W844"/>
    <mergeCell ref="W801:W802"/>
    <mergeCell ref="BO801:BR801"/>
    <mergeCell ref="BS801:BS802"/>
    <mergeCell ref="A967:A969"/>
    <mergeCell ref="C926:F926"/>
    <mergeCell ref="G926:G927"/>
    <mergeCell ref="H926:K926"/>
    <mergeCell ref="X968:AA968"/>
    <mergeCell ref="AX926:AX927"/>
    <mergeCell ref="AX968:AX969"/>
    <mergeCell ref="AB1009:AB1010"/>
    <mergeCell ref="A931:A932"/>
    <mergeCell ref="C968:F968"/>
    <mergeCell ref="G968:G969"/>
    <mergeCell ref="H968:K968"/>
    <mergeCell ref="L968:L969"/>
    <mergeCell ref="AH926:AL926"/>
    <mergeCell ref="AM926:AM927"/>
    <mergeCell ref="AH968:AL968"/>
    <mergeCell ref="AM968:AM969"/>
    <mergeCell ref="AN968:AQ968"/>
    <mergeCell ref="AR968:AR969"/>
    <mergeCell ref="AS968:AV968"/>
    <mergeCell ref="AG926:AG927"/>
    <mergeCell ref="L926:L927"/>
    <mergeCell ref="M926:P926"/>
    <mergeCell ref="Q926:Q927"/>
    <mergeCell ref="B967:B969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85:V885"/>
    <mergeCell ref="X885:AA885"/>
    <mergeCell ref="AB885:AB886"/>
    <mergeCell ref="AX885:AX886"/>
    <mergeCell ref="W885:W886"/>
    <mergeCell ref="AB801:AB802"/>
    <mergeCell ref="AN885:AQ885"/>
    <mergeCell ref="R968:V968"/>
    <mergeCell ref="AC968:AF968"/>
    <mergeCell ref="AG968:AG969"/>
    <mergeCell ref="W968:W969"/>
    <mergeCell ref="AN1009:AQ1009"/>
    <mergeCell ref="AR1009:AR1010"/>
    <mergeCell ref="AS885:AV885"/>
    <mergeCell ref="BD885:BG885"/>
    <mergeCell ref="BH885:BH886"/>
    <mergeCell ref="L512:L513"/>
    <mergeCell ref="M512:P512"/>
    <mergeCell ref="Q595:Q596"/>
    <mergeCell ref="A555:A556"/>
    <mergeCell ref="AC553:AF553"/>
    <mergeCell ref="W636:W637"/>
    <mergeCell ref="L636:L637"/>
    <mergeCell ref="M636:P636"/>
    <mergeCell ref="Q636:Q637"/>
    <mergeCell ref="C512:F512"/>
    <mergeCell ref="C595:F595"/>
    <mergeCell ref="G595:G596"/>
    <mergeCell ref="W595:W596"/>
    <mergeCell ref="X595:AA595"/>
    <mergeCell ref="X636:AA636"/>
    <mergeCell ref="AX595:AX596"/>
    <mergeCell ref="AY595:BB595"/>
    <mergeCell ref="A514:A515"/>
    <mergeCell ref="A517:A518"/>
    <mergeCell ref="BO885:BR885"/>
    <mergeCell ref="BS885:BS886"/>
    <mergeCell ref="AG262:AG263"/>
    <mergeCell ref="BD429:BG429"/>
    <mergeCell ref="AG221:AG222"/>
    <mergeCell ref="BY180:CA180"/>
    <mergeCell ref="CB180:CB181"/>
    <mergeCell ref="W11:W12"/>
    <mergeCell ref="AB97:AB98"/>
    <mergeCell ref="W221:W222"/>
    <mergeCell ref="AN11:AQ11"/>
    <mergeCell ref="AR11:AR12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AC97:AF97"/>
    <mergeCell ref="AB55:AB56"/>
    <mergeCell ref="AB262:AB263"/>
    <mergeCell ref="AC138:AF138"/>
    <mergeCell ref="X262:AA262"/>
    <mergeCell ref="AN97:AQ97"/>
    <mergeCell ref="AR97:AR98"/>
    <mergeCell ref="AN138:AQ138"/>
    <mergeCell ref="AR138:AR139"/>
    <mergeCell ref="Q180:Q181"/>
    <mergeCell ref="R180:V180"/>
    <mergeCell ref="W180:W181"/>
    <mergeCell ref="R262:V262"/>
    <mergeCell ref="AB138:AB139"/>
    <mergeCell ref="W97:W98"/>
    <mergeCell ref="AG180:AG181"/>
    <mergeCell ref="B220:B222"/>
    <mergeCell ref="W262:W263"/>
    <mergeCell ref="AB221:AB222"/>
    <mergeCell ref="AC262:AF262"/>
    <mergeCell ref="BY801:CA801"/>
    <mergeCell ref="CB801:CB802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AX429:AX430"/>
    <mergeCell ref="AC429:AF429"/>
    <mergeCell ref="BO636:BR636"/>
    <mergeCell ref="AX636:AX637"/>
    <mergeCell ref="AB636:AB637"/>
    <mergeCell ref="C719:F719"/>
    <mergeCell ref="M719:P719"/>
    <mergeCell ref="Q719:Q720"/>
    <mergeCell ref="A765:A766"/>
    <mergeCell ref="A558:A559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A683:A684"/>
    <mergeCell ref="A762:A763"/>
    <mergeCell ref="C760:F760"/>
    <mergeCell ref="G760:G761"/>
    <mergeCell ref="H760:K760"/>
    <mergeCell ref="A724:A725"/>
    <mergeCell ref="CB678:CB679"/>
    <mergeCell ref="BY719:CA719"/>
    <mergeCell ref="CB719:CB720"/>
    <mergeCell ref="BY760:CA760"/>
    <mergeCell ref="CB760:CB761"/>
    <mergeCell ref="W719:W720"/>
    <mergeCell ref="BD636:BG636"/>
    <mergeCell ref="BH636:BH637"/>
    <mergeCell ref="BY1009:CA1009"/>
    <mergeCell ref="CB1009:CB1010"/>
    <mergeCell ref="BH926:BH927"/>
    <mergeCell ref="BD968:BG968"/>
    <mergeCell ref="BH968:BH969"/>
    <mergeCell ref="BN968:BN969"/>
    <mergeCell ref="BO843:BR843"/>
    <mergeCell ref="BS843:BS844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Y636:CA636"/>
    <mergeCell ref="CB636:CB637"/>
    <mergeCell ref="BY678:CA678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14" t="s">
        <v>95</v>
      </c>
      <c r="B1" s="314"/>
      <c r="C1" s="314"/>
      <c r="D1" s="314"/>
      <c r="E1" s="314"/>
      <c r="F1" s="314"/>
      <c r="G1" s="314"/>
    </row>
    <row r="2" spans="1:7" ht="29.25" customHeight="1" x14ac:dyDescent="0.2">
      <c r="A2" s="315"/>
      <c r="B2" s="315"/>
      <c r="C2" s="315"/>
      <c r="D2" s="315"/>
      <c r="E2" s="315"/>
      <c r="F2" s="315"/>
      <c r="G2" s="315"/>
    </row>
    <row r="3" spans="1:7" ht="30" customHeight="1" x14ac:dyDescent="0.2">
      <c r="A3" s="310" t="s">
        <v>68</v>
      </c>
      <c r="B3" s="312" t="s">
        <v>69</v>
      </c>
      <c r="C3" s="313" t="s">
        <v>70</v>
      </c>
      <c r="D3" s="312" t="s">
        <v>71</v>
      </c>
      <c r="E3" s="312"/>
      <c r="F3" s="312"/>
      <c r="G3" s="312"/>
    </row>
    <row r="4" spans="1:7" ht="20.25" customHeight="1" x14ac:dyDescent="0.2">
      <c r="A4" s="311"/>
      <c r="B4" s="312"/>
      <c r="C4" s="313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34" t="s">
        <v>101</v>
      </c>
      <c r="B1" s="334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22" t="s">
        <v>103</v>
      </c>
      <c r="C2" s="322"/>
      <c r="D2" s="322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23" t="s">
        <v>56</v>
      </c>
      <c r="C3" s="323"/>
      <c r="D3" s="323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23" t="s">
        <v>6</v>
      </c>
      <c r="C4" s="323"/>
      <c r="D4" s="323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23" t="s">
        <v>105</v>
      </c>
      <c r="C5" s="323"/>
      <c r="D5" s="323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23" t="s">
        <v>79</v>
      </c>
      <c r="C6" s="323"/>
      <c r="D6" s="323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23" t="s">
        <v>58</v>
      </c>
      <c r="C7" s="323"/>
      <c r="D7" s="323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23" t="s">
        <v>57</v>
      </c>
      <c r="C8" s="323"/>
      <c r="D8" s="323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23" t="s">
        <v>7</v>
      </c>
      <c r="C9" s="323"/>
      <c r="D9" s="323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23" t="s">
        <v>106</v>
      </c>
      <c r="C10" s="323"/>
      <c r="D10" s="323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23" t="s">
        <v>11</v>
      </c>
      <c r="C11" s="323"/>
      <c r="D11" s="323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23" t="s">
        <v>12</v>
      </c>
      <c r="C12" s="323"/>
      <c r="D12" s="323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23" t="s">
        <v>107</v>
      </c>
      <c r="C13" s="323"/>
      <c r="D13" s="323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23" t="s">
        <v>108</v>
      </c>
      <c r="C14" s="323"/>
      <c r="D14" s="323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23" t="s">
        <v>109</v>
      </c>
      <c r="C15" s="323"/>
      <c r="D15" s="323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23" t="s">
        <v>2</v>
      </c>
      <c r="C16" s="323"/>
      <c r="D16" s="323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23" t="s">
        <v>51</v>
      </c>
      <c r="C17" s="323"/>
      <c r="D17" s="323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19" t="s">
        <v>26</v>
      </c>
      <c r="C18" s="320"/>
      <c r="D18" s="321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31" t="s">
        <v>110</v>
      </c>
      <c r="C19" s="332"/>
      <c r="D19" s="333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23" t="s">
        <v>3</v>
      </c>
      <c r="C20" s="323"/>
      <c r="D20" s="323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23" t="s">
        <v>8</v>
      </c>
      <c r="C21" s="323"/>
      <c r="D21" s="323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23" t="s">
        <v>111</v>
      </c>
      <c r="C22" s="323"/>
      <c r="D22" s="323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23" t="s">
        <v>10</v>
      </c>
      <c r="C23" s="323"/>
      <c r="D23" s="323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28">
        <v>22</v>
      </c>
      <c r="B24" s="329" t="s">
        <v>112</v>
      </c>
      <c r="C24" s="329"/>
      <c r="D24" s="329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28"/>
      <c r="B25" s="330"/>
      <c r="C25" s="330"/>
      <c r="D25" s="330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23" t="s">
        <v>113</v>
      </c>
      <c r="C26" s="323"/>
      <c r="D26" s="323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23" t="s">
        <v>114</v>
      </c>
      <c r="C27" s="323"/>
      <c r="D27" s="323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23" t="s">
        <v>115</v>
      </c>
      <c r="C28" s="323"/>
      <c r="D28" s="323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24" t="s">
        <v>116</v>
      </c>
      <c r="C29" s="325"/>
      <c r="D29" s="326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27" t="s">
        <v>117</v>
      </c>
      <c r="C30" s="327"/>
      <c r="D30" s="327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27" t="s">
        <v>118</v>
      </c>
      <c r="C31" s="327"/>
      <c r="D31" s="327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16" t="s">
        <v>65</v>
      </c>
      <c r="C32" s="317"/>
      <c r="D32" s="318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16" t="s">
        <v>119</v>
      </c>
      <c r="C33" s="317"/>
      <c r="D33" s="318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19" t="s">
        <v>120</v>
      </c>
      <c r="C34" s="320"/>
      <c r="D34" s="321"/>
      <c r="E34" s="322"/>
      <c r="F34" s="322"/>
      <c r="G34" s="322"/>
      <c r="H34" s="322"/>
      <c r="I34" s="322"/>
      <c r="J34" s="322"/>
      <c r="K34" s="322"/>
    </row>
  </sheetData>
  <mergeCells count="35"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53"/>
      <c r="B1" s="353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53"/>
      <c r="B2" s="353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55" t="s">
        <v>45</v>
      </c>
      <c r="M9" s="355"/>
      <c r="N9" s="355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50" t="s">
        <v>28</v>
      </c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2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9">
        <v>2022</v>
      </c>
      <c r="D11" s="339"/>
      <c r="E11" s="339"/>
      <c r="F11" s="339"/>
      <c r="G11" s="340" t="s">
        <v>123</v>
      </c>
      <c r="H11" s="342" t="s">
        <v>132</v>
      </c>
      <c r="I11" s="343"/>
      <c r="J11" s="343"/>
      <c r="K11" s="344"/>
      <c r="L11" s="340" t="s">
        <v>123</v>
      </c>
      <c r="M11" s="345" t="s">
        <v>124</v>
      </c>
      <c r="N11" s="346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41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41"/>
      <c r="M12" s="345"/>
      <c r="N12" s="346"/>
      <c r="O12" s="85"/>
      <c r="P12" s="16"/>
      <c r="R12" s="19"/>
      <c r="S12" s="16"/>
      <c r="T12" s="16"/>
      <c r="U12" s="354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54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54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54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54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54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54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54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54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54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54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54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54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54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54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54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54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54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54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54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54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54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54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54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55" t="s">
        <v>45</v>
      </c>
      <c r="M47" s="355"/>
      <c r="N47" s="355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38" t="s">
        <v>29</v>
      </c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9">
        <v>2022</v>
      </c>
      <c r="D49" s="339"/>
      <c r="E49" s="339"/>
      <c r="F49" s="339"/>
      <c r="G49" s="356" t="s">
        <v>123</v>
      </c>
      <c r="H49" s="342" t="s">
        <v>132</v>
      </c>
      <c r="I49" s="343"/>
      <c r="J49" s="343"/>
      <c r="K49" s="344"/>
      <c r="L49" s="356" t="s">
        <v>123</v>
      </c>
      <c r="M49" s="345" t="s">
        <v>124</v>
      </c>
      <c r="N49" s="346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56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56"/>
      <c r="M50" s="345"/>
      <c r="N50" s="346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37" t="s">
        <v>45</v>
      </c>
      <c r="M86" s="337"/>
      <c r="N86" s="337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38" t="s">
        <v>31</v>
      </c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9">
        <v>2022</v>
      </c>
      <c r="D88" s="339"/>
      <c r="E88" s="339"/>
      <c r="F88" s="339"/>
      <c r="G88" s="340" t="s">
        <v>123</v>
      </c>
      <c r="H88" s="342" t="s">
        <v>132</v>
      </c>
      <c r="I88" s="343"/>
      <c r="J88" s="343"/>
      <c r="K88" s="344"/>
      <c r="L88" s="340" t="s">
        <v>123</v>
      </c>
      <c r="M88" s="345" t="s">
        <v>124</v>
      </c>
      <c r="N88" s="346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41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41"/>
      <c r="M89" s="345"/>
      <c r="N89" s="346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37" t="s">
        <v>45</v>
      </c>
      <c r="M125" s="337"/>
      <c r="N125" s="337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38" t="s">
        <v>32</v>
      </c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9">
        <v>2022</v>
      </c>
      <c r="D127" s="339"/>
      <c r="E127" s="339"/>
      <c r="F127" s="339"/>
      <c r="G127" s="340" t="s">
        <v>123</v>
      </c>
      <c r="H127" s="342" t="s">
        <v>132</v>
      </c>
      <c r="I127" s="343"/>
      <c r="J127" s="343"/>
      <c r="K127" s="344"/>
      <c r="L127" s="340" t="s">
        <v>123</v>
      </c>
      <c r="M127" s="345" t="s">
        <v>124</v>
      </c>
      <c r="N127" s="346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41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41"/>
      <c r="M128" s="345"/>
      <c r="N128" s="346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37" t="s">
        <v>45</v>
      </c>
      <c r="M165" s="337"/>
      <c r="N165" s="337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38" t="s">
        <v>33</v>
      </c>
      <c r="D166" s="338"/>
      <c r="E166" s="338"/>
      <c r="F166" s="338"/>
      <c r="G166" s="338"/>
      <c r="H166" s="338"/>
      <c r="I166" s="338"/>
      <c r="J166" s="338"/>
      <c r="K166" s="338"/>
      <c r="L166" s="338"/>
      <c r="M166" s="338"/>
      <c r="N166" s="338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9">
        <v>2022</v>
      </c>
      <c r="D167" s="339"/>
      <c r="E167" s="339"/>
      <c r="F167" s="339"/>
      <c r="G167" s="340" t="s">
        <v>123</v>
      </c>
      <c r="H167" s="342" t="s">
        <v>132</v>
      </c>
      <c r="I167" s="343"/>
      <c r="J167" s="343"/>
      <c r="K167" s="344"/>
      <c r="L167" s="340" t="s">
        <v>123</v>
      </c>
      <c r="M167" s="345" t="s">
        <v>124</v>
      </c>
      <c r="N167" s="346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41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41"/>
      <c r="M168" s="345"/>
      <c r="N168" s="346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37" t="s">
        <v>45</v>
      </c>
      <c r="M203" s="337"/>
      <c r="N203" s="337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38" t="s">
        <v>39</v>
      </c>
      <c r="D204" s="338"/>
      <c r="E204" s="338"/>
      <c r="F204" s="338"/>
      <c r="G204" s="338"/>
      <c r="H204" s="338"/>
      <c r="I204" s="338"/>
      <c r="J204" s="338"/>
      <c r="K204" s="338"/>
      <c r="L204" s="338"/>
      <c r="M204" s="338"/>
      <c r="N204" s="338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9">
        <v>2022</v>
      </c>
      <c r="D205" s="339"/>
      <c r="E205" s="339"/>
      <c r="F205" s="339"/>
      <c r="G205" s="340" t="s">
        <v>123</v>
      </c>
      <c r="H205" s="348">
        <v>2021</v>
      </c>
      <c r="I205" s="349"/>
      <c r="J205" s="349"/>
      <c r="K205" s="349"/>
      <c r="L205" s="340" t="s">
        <v>123</v>
      </c>
      <c r="M205" s="345" t="s">
        <v>124</v>
      </c>
      <c r="N205" s="346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41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41"/>
      <c r="M206" s="345"/>
      <c r="N206" s="346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37" t="s">
        <v>45</v>
      </c>
      <c r="M240" s="337"/>
      <c r="N240" s="337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38" t="s">
        <v>97</v>
      </c>
      <c r="D241" s="338"/>
      <c r="E241" s="338"/>
      <c r="F241" s="338"/>
      <c r="G241" s="338"/>
      <c r="H241" s="338"/>
      <c r="I241" s="338"/>
      <c r="J241" s="338"/>
      <c r="K241" s="338"/>
      <c r="L241" s="338"/>
      <c r="M241" s="338"/>
      <c r="N241" s="338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9">
        <v>2022</v>
      </c>
      <c r="D242" s="339"/>
      <c r="E242" s="339"/>
      <c r="F242" s="339"/>
      <c r="G242" s="340" t="s">
        <v>123</v>
      </c>
      <c r="H242" s="342" t="s">
        <v>132</v>
      </c>
      <c r="I242" s="343"/>
      <c r="J242" s="343"/>
      <c r="K242" s="344"/>
      <c r="L242" s="340" t="s">
        <v>123</v>
      </c>
      <c r="M242" s="345" t="s">
        <v>124</v>
      </c>
      <c r="N242" s="346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41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41"/>
      <c r="M243" s="345"/>
      <c r="N243" s="346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37" t="s">
        <v>45</v>
      </c>
      <c r="M278" s="337"/>
      <c r="N278" s="337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38" t="s">
        <v>34</v>
      </c>
      <c r="D279" s="338"/>
      <c r="E279" s="338"/>
      <c r="F279" s="338"/>
      <c r="G279" s="338"/>
      <c r="H279" s="338"/>
      <c r="I279" s="338"/>
      <c r="J279" s="338"/>
      <c r="K279" s="338"/>
      <c r="L279" s="338"/>
      <c r="M279" s="338"/>
      <c r="N279" s="338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9">
        <v>2022</v>
      </c>
      <c r="D280" s="339"/>
      <c r="E280" s="339"/>
      <c r="F280" s="339"/>
      <c r="G280" s="340" t="s">
        <v>123</v>
      </c>
      <c r="H280" s="342" t="s">
        <v>132</v>
      </c>
      <c r="I280" s="343"/>
      <c r="J280" s="343"/>
      <c r="K280" s="344"/>
      <c r="L280" s="340" t="s">
        <v>123</v>
      </c>
      <c r="M280" s="345" t="s">
        <v>124</v>
      </c>
      <c r="N280" s="346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41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41"/>
      <c r="M281" s="345"/>
      <c r="N281" s="346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37" t="s">
        <v>45</v>
      </c>
      <c r="M316" s="337"/>
      <c r="N316" s="337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38" t="s">
        <v>36</v>
      </c>
      <c r="D317" s="338"/>
      <c r="E317" s="338"/>
      <c r="F317" s="338"/>
      <c r="G317" s="338"/>
      <c r="H317" s="338"/>
      <c r="I317" s="338"/>
      <c r="J317" s="338"/>
      <c r="K317" s="338"/>
      <c r="L317" s="338"/>
      <c r="M317" s="338"/>
      <c r="N317" s="338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9">
        <v>2022</v>
      </c>
      <c r="D318" s="339"/>
      <c r="E318" s="339"/>
      <c r="F318" s="339"/>
      <c r="G318" s="340" t="s">
        <v>123</v>
      </c>
      <c r="H318" s="342" t="s">
        <v>132</v>
      </c>
      <c r="I318" s="343"/>
      <c r="J318" s="343"/>
      <c r="K318" s="344"/>
      <c r="L318" s="340" t="s">
        <v>123</v>
      </c>
      <c r="M318" s="345" t="s">
        <v>124</v>
      </c>
      <c r="N318" s="346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41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41"/>
      <c r="M319" s="345"/>
      <c r="N319" s="346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37" t="s">
        <v>45</v>
      </c>
      <c r="M354" s="337"/>
      <c r="N354" s="337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38" t="s">
        <v>96</v>
      </c>
      <c r="D355" s="338"/>
      <c r="E355" s="338"/>
      <c r="F355" s="338"/>
      <c r="G355" s="338"/>
      <c r="H355" s="338"/>
      <c r="I355" s="338"/>
      <c r="J355" s="338"/>
      <c r="K355" s="338"/>
      <c r="L355" s="338"/>
      <c r="M355" s="338"/>
      <c r="N355" s="338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9">
        <v>2022</v>
      </c>
      <c r="D356" s="339"/>
      <c r="E356" s="339"/>
      <c r="F356" s="339"/>
      <c r="G356" s="340" t="s">
        <v>123</v>
      </c>
      <c r="H356" s="342" t="s">
        <v>132</v>
      </c>
      <c r="I356" s="343"/>
      <c r="J356" s="343"/>
      <c r="K356" s="344"/>
      <c r="L356" s="340" t="s">
        <v>123</v>
      </c>
      <c r="M356" s="345" t="s">
        <v>124</v>
      </c>
      <c r="N356" s="346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41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41"/>
      <c r="M357" s="345"/>
      <c r="N357" s="346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37" t="s">
        <v>45</v>
      </c>
      <c r="M391" s="337"/>
      <c r="N391" s="337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38" t="s">
        <v>38</v>
      </c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9">
        <v>2022</v>
      </c>
      <c r="D393" s="339"/>
      <c r="E393" s="339"/>
      <c r="F393" s="339"/>
      <c r="G393" s="340" t="s">
        <v>123</v>
      </c>
      <c r="H393" s="342" t="s">
        <v>132</v>
      </c>
      <c r="I393" s="343"/>
      <c r="J393" s="343"/>
      <c r="K393" s="344"/>
      <c r="L393" s="340" t="s">
        <v>123</v>
      </c>
      <c r="M393" s="345" t="s">
        <v>124</v>
      </c>
      <c r="N393" s="346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41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41"/>
      <c r="M394" s="345"/>
      <c r="N394" s="346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47" t="s">
        <v>27</v>
      </c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35" t="s">
        <v>27</v>
      </c>
      <c r="C427" s="335"/>
      <c r="D427" s="335"/>
      <c r="E427" s="335"/>
      <c r="F427" s="335"/>
      <c r="G427" s="335"/>
      <c r="H427" s="335"/>
      <c r="I427" s="335"/>
      <c r="J427" s="335"/>
      <c r="K427" s="335"/>
      <c r="L427" s="335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  <c r="AA427" s="335"/>
      <c r="AB427" s="335"/>
      <c r="AC427" s="335"/>
      <c r="AD427" s="335"/>
      <c r="AE427" s="335"/>
      <c r="AF427" s="335"/>
      <c r="AG427" s="335"/>
      <c r="AH427" s="335"/>
    </row>
    <row r="428" spans="1:34" ht="10.5" customHeight="1" x14ac:dyDescent="0.3">
      <c r="A428" s="3"/>
      <c r="B428" s="335"/>
      <c r="C428" s="335"/>
      <c r="D428" s="335"/>
      <c r="E428" s="335"/>
      <c r="F428" s="335"/>
      <c r="G428" s="335"/>
      <c r="H428" s="335"/>
      <c r="I428" s="335"/>
      <c r="J428" s="335"/>
      <c r="K428" s="335"/>
      <c r="L428" s="335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  <c r="AA428" s="335"/>
      <c r="AB428" s="335"/>
      <c r="AC428" s="335"/>
      <c r="AD428" s="335"/>
      <c r="AE428" s="335"/>
      <c r="AF428" s="335"/>
      <c r="AG428" s="335"/>
      <c r="AH428" s="335"/>
    </row>
    <row r="429" spans="1:34" ht="24" customHeight="1" x14ac:dyDescent="0.3">
      <c r="B429" s="335" t="s">
        <v>122</v>
      </c>
      <c r="C429" s="335"/>
      <c r="D429" s="335"/>
      <c r="E429" s="335"/>
      <c r="F429" s="335"/>
      <c r="G429" s="335"/>
      <c r="H429" s="335"/>
      <c r="I429" s="335"/>
      <c r="J429" s="335"/>
      <c r="K429" s="335"/>
      <c r="L429" s="335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  <c r="AA429" s="335"/>
      <c r="AB429" s="335"/>
      <c r="AC429" s="335"/>
      <c r="AD429" s="335"/>
      <c r="AE429" s="335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35" t="s">
        <v>100</v>
      </c>
      <c r="C432" s="335"/>
      <c r="D432" s="335"/>
      <c r="E432" s="335"/>
      <c r="F432" s="335"/>
      <c r="G432" s="335"/>
      <c r="H432" s="335"/>
      <c r="I432" s="335"/>
      <c r="J432" s="335"/>
      <c r="K432" s="335"/>
      <c r="L432" s="335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36"/>
      <c r="C435" s="336"/>
      <c r="D435" s="336"/>
      <c r="E435" s="336"/>
      <c r="F435" s="336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058"/>
  <sheetViews>
    <sheetView zoomScale="50" zoomScaleNormal="5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79" width="11.5703125" style="1" customWidth="1"/>
    <col min="80" max="80" width="11.5703125" style="262" customWidth="1"/>
    <col min="81" max="85" width="11.5703125" style="1" customWidth="1"/>
    <col min="86" max="86" width="11.5703125" style="262" customWidth="1"/>
    <col min="87" max="16384" width="9.140625" style="1"/>
  </cols>
  <sheetData>
    <row r="1" spans="1:8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B1" s="258"/>
      <c r="CH1" s="258"/>
    </row>
    <row r="2" spans="1:8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</row>
    <row r="3" spans="1:8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</row>
    <row r="4" spans="1:8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</row>
    <row r="5" spans="1:86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B5" s="261"/>
      <c r="CH5" s="261"/>
    </row>
    <row r="6" spans="1:8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B6" s="261"/>
      <c r="CH6" s="261"/>
    </row>
    <row r="7" spans="1:8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B7" s="261"/>
      <c r="CH7" s="261"/>
    </row>
    <row r="8" spans="1:8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B8" s="261"/>
      <c r="CH8" s="261"/>
    </row>
    <row r="9" spans="1:86" ht="18.75" customHeight="1" x14ac:dyDescent="0.25">
      <c r="A9" s="299" t="s">
        <v>200</v>
      </c>
      <c r="B9" s="299"/>
      <c r="C9" s="299"/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</row>
    <row r="10" spans="1:86" ht="18" x14ac:dyDescent="0.25">
      <c r="A10" s="206"/>
      <c r="B10" s="264" t="s">
        <v>4</v>
      </c>
      <c r="C10" s="300" t="s">
        <v>28</v>
      </c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2"/>
    </row>
    <row r="11" spans="1:86" ht="18" customHeight="1" x14ac:dyDescent="0.25">
      <c r="A11" s="207"/>
      <c r="B11" s="150"/>
      <c r="C11" s="284" t="s">
        <v>139</v>
      </c>
      <c r="D11" s="285"/>
      <c r="E11" s="285"/>
      <c r="F11" s="286"/>
      <c r="G11" s="280" t="s">
        <v>221</v>
      </c>
      <c r="H11" s="287" t="s">
        <v>139</v>
      </c>
      <c r="I11" s="288"/>
      <c r="J11" s="288"/>
      <c r="K11" s="289"/>
      <c r="L11" s="280" t="s">
        <v>221</v>
      </c>
      <c r="M11" s="287" t="s">
        <v>139</v>
      </c>
      <c r="N11" s="288"/>
      <c r="O11" s="288"/>
      <c r="P11" s="289"/>
      <c r="Q11" s="280" t="s">
        <v>221</v>
      </c>
      <c r="R11" s="287" t="s">
        <v>139</v>
      </c>
      <c r="S11" s="288"/>
      <c r="T11" s="288"/>
      <c r="U11" s="288"/>
      <c r="V11" s="289"/>
      <c r="W11" s="280" t="s">
        <v>221</v>
      </c>
      <c r="X11" s="287" t="s">
        <v>139</v>
      </c>
      <c r="Y11" s="288"/>
      <c r="Z11" s="288"/>
      <c r="AA11" s="288"/>
      <c r="AB11" s="280" t="s">
        <v>221</v>
      </c>
      <c r="AC11" s="287" t="s">
        <v>139</v>
      </c>
      <c r="AD11" s="288"/>
      <c r="AE11" s="288"/>
      <c r="AF11" s="288"/>
      <c r="AG11" s="280" t="s">
        <v>221</v>
      </c>
      <c r="AH11" s="287" t="s">
        <v>139</v>
      </c>
      <c r="AI11" s="288"/>
      <c r="AJ11" s="288"/>
      <c r="AK11" s="288"/>
      <c r="AL11" s="288"/>
      <c r="AM11" s="280" t="s">
        <v>221</v>
      </c>
      <c r="AN11" s="287" t="s">
        <v>139</v>
      </c>
      <c r="AO11" s="288"/>
      <c r="AP11" s="288"/>
      <c r="AQ11" s="288"/>
      <c r="AR11" s="280" t="s">
        <v>221</v>
      </c>
      <c r="AS11" s="287" t="s">
        <v>139</v>
      </c>
      <c r="AT11" s="288"/>
      <c r="AU11" s="288"/>
      <c r="AV11" s="288"/>
      <c r="AW11" s="253"/>
      <c r="AX11" s="280" t="s">
        <v>221</v>
      </c>
      <c r="AY11" s="287" t="s">
        <v>139</v>
      </c>
      <c r="AZ11" s="288"/>
      <c r="BA11" s="288"/>
      <c r="BB11" s="288"/>
      <c r="BC11" s="280" t="s">
        <v>221</v>
      </c>
      <c r="BD11" s="287" t="s">
        <v>139</v>
      </c>
      <c r="BE11" s="288"/>
      <c r="BF11" s="288"/>
      <c r="BG11" s="288"/>
      <c r="BH11" s="280" t="s">
        <v>221</v>
      </c>
      <c r="BI11" s="287" t="s">
        <v>139</v>
      </c>
      <c r="BJ11" s="288"/>
      <c r="BK11" s="288"/>
      <c r="BL11" s="288"/>
      <c r="BM11" s="289"/>
      <c r="BN11" s="280" t="s">
        <v>221</v>
      </c>
      <c r="BO11" s="287" t="s">
        <v>316</v>
      </c>
      <c r="BP11" s="288"/>
      <c r="BQ11" s="288"/>
      <c r="BR11" s="288"/>
      <c r="BS11" s="280" t="s">
        <v>221</v>
      </c>
      <c r="BT11" s="287" t="s">
        <v>316</v>
      </c>
      <c r="BU11" s="288"/>
      <c r="BV11" s="288"/>
      <c r="BW11" s="288"/>
      <c r="BX11" s="280" t="s">
        <v>221</v>
      </c>
      <c r="BY11" s="287" t="s">
        <v>316</v>
      </c>
      <c r="BZ11" s="288"/>
      <c r="CA11" s="288"/>
      <c r="CB11" s="280" t="s">
        <v>221</v>
      </c>
      <c r="CC11" s="287" t="s">
        <v>316</v>
      </c>
      <c r="CD11" s="288"/>
      <c r="CE11" s="288"/>
      <c r="CF11" s="288"/>
      <c r="CG11" s="288"/>
      <c r="CH11" s="280" t="s">
        <v>221</v>
      </c>
    </row>
    <row r="12" spans="1:86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1"/>
      <c r="H12" s="138" t="s">
        <v>141</v>
      </c>
      <c r="I12" s="138" t="s">
        <v>142</v>
      </c>
      <c r="J12" s="138" t="s">
        <v>143</v>
      </c>
      <c r="K12" s="138" t="s">
        <v>144</v>
      </c>
      <c r="L12" s="281"/>
      <c r="M12" s="138" t="s">
        <v>145</v>
      </c>
      <c r="N12" s="138" t="s">
        <v>146</v>
      </c>
      <c r="O12" s="138" t="s">
        <v>147</v>
      </c>
      <c r="P12" s="138" t="s">
        <v>148</v>
      </c>
      <c r="Q12" s="281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1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57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57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57"/>
      <c r="AN12" s="138" t="s">
        <v>292</v>
      </c>
      <c r="AO12" s="138" t="s">
        <v>293</v>
      </c>
      <c r="AP12" s="138" t="s">
        <v>294</v>
      </c>
      <c r="AQ12" s="138" t="s">
        <v>295</v>
      </c>
      <c r="AR12" s="357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57"/>
      <c r="AY12" s="138" t="s">
        <v>302</v>
      </c>
      <c r="AZ12" s="138" t="s">
        <v>303</v>
      </c>
      <c r="BA12" s="138" t="s">
        <v>304</v>
      </c>
      <c r="BB12" s="138" t="s">
        <v>305</v>
      </c>
      <c r="BC12" s="357"/>
      <c r="BD12" s="138" t="s">
        <v>307</v>
      </c>
      <c r="BE12" s="138" t="s">
        <v>308</v>
      </c>
      <c r="BF12" s="138" t="s">
        <v>309</v>
      </c>
      <c r="BG12" s="138" t="s">
        <v>310</v>
      </c>
      <c r="BH12" s="357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57"/>
      <c r="BO12" s="138" t="s">
        <v>317</v>
      </c>
      <c r="BP12" s="138" t="s">
        <v>318</v>
      </c>
      <c r="BQ12" s="138" t="s">
        <v>319</v>
      </c>
      <c r="BR12" s="138" t="s">
        <v>320</v>
      </c>
      <c r="BS12" s="357"/>
      <c r="BT12" s="138" t="s">
        <v>322</v>
      </c>
      <c r="BU12" s="138" t="s">
        <v>323</v>
      </c>
      <c r="BV12" s="138" t="s">
        <v>324</v>
      </c>
      <c r="BW12" s="138" t="s">
        <v>325</v>
      </c>
      <c r="BX12" s="357"/>
      <c r="BY12" s="138" t="s">
        <v>326</v>
      </c>
      <c r="BZ12" s="138" t="s">
        <v>146</v>
      </c>
      <c r="CA12" s="138" t="s">
        <v>327</v>
      </c>
      <c r="CB12" s="357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357"/>
    </row>
    <row r="13" spans="1:86" x14ac:dyDescent="0.3">
      <c r="A13" s="282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135"/>
      <c r="CH13" s="238" t="e">
        <f>'Нарххо 2024'!#REF!</f>
        <v>#REF!</v>
      </c>
    </row>
    <row r="14" spans="1:86" x14ac:dyDescent="0.3">
      <c r="A14" s="283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0</v>
      </c>
      <c r="CF14" s="135">
        <f>'Нарххо 2024'!CF14</f>
        <v>0</v>
      </c>
      <c r="CG14" s="135">
        <f>'Нарххо 2024'!CG14</f>
        <v>0</v>
      </c>
      <c r="CH14" s="169">
        <f>'Нарххо 2024'!CH14</f>
        <v>5.2349999999999994</v>
      </c>
    </row>
    <row r="15" spans="1:86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0</v>
      </c>
      <c r="CF15" s="135">
        <f>'Нарххо 2024'!CF15</f>
        <v>0</v>
      </c>
      <c r="CG15" s="135">
        <f>'Нарххо 2024'!CG15</f>
        <v>0</v>
      </c>
      <c r="CH15" s="169">
        <f>'Нарххо 2024'!CH15</f>
        <v>6.37</v>
      </c>
    </row>
    <row r="16" spans="1:86" x14ac:dyDescent="0.3">
      <c r="A16" s="282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169">
        <f>'Нарххо 2024'!CB16</f>
        <v>0</v>
      </c>
      <c r="CC16" s="237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0</v>
      </c>
      <c r="CG16" s="135">
        <f>'Нарххо 2024'!CG16</f>
        <v>0</v>
      </c>
      <c r="CH16" s="169">
        <f>'Нарххо 2024'!CH16</f>
        <v>0</v>
      </c>
    </row>
    <row r="17" spans="1:86" x14ac:dyDescent="0.3">
      <c r="A17" s="283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0</v>
      </c>
      <c r="CF17" s="135">
        <f>'Нарххо 2024'!CF17</f>
        <v>0</v>
      </c>
      <c r="CG17" s="135">
        <f>'Нарххо 2024'!CG17</f>
        <v>0</v>
      </c>
      <c r="CH17" s="169">
        <f>'Нарххо 2024'!CH17</f>
        <v>2.7349999999999999</v>
      </c>
    </row>
    <row r="18" spans="1:86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0</v>
      </c>
      <c r="CF18" s="135">
        <f>'Нарххо 2024'!CF18</f>
        <v>0</v>
      </c>
      <c r="CG18" s="135">
        <f>'Нарххо 2024'!CG18</f>
        <v>0</v>
      </c>
      <c r="CH18" s="169">
        <f>'Нарххо 2024'!CH18</f>
        <v>4.2</v>
      </c>
    </row>
    <row r="19" spans="1:86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0</v>
      </c>
      <c r="CF19" s="135">
        <f>'Нарххо 2024'!CF19</f>
        <v>0</v>
      </c>
      <c r="CG19" s="135">
        <f>'Нарххо 2024'!CG19</f>
        <v>0</v>
      </c>
      <c r="CH19" s="169">
        <f>'Нарххо 2024'!CH19</f>
        <v>13.15</v>
      </c>
    </row>
    <row r="20" spans="1:86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0</v>
      </c>
      <c r="CF20" s="135">
        <f>'Нарххо 2024'!CF20</f>
        <v>0</v>
      </c>
      <c r="CG20" s="135">
        <f>'Нарххо 2024'!CG20</f>
        <v>0</v>
      </c>
      <c r="CH20" s="169">
        <f>'Нарххо 2024'!CH20</f>
        <v>14.870000000000001</v>
      </c>
    </row>
    <row r="21" spans="1:86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0</v>
      </c>
      <c r="CF21" s="135">
        <f>'Нарххо 2024'!CF21</f>
        <v>0</v>
      </c>
      <c r="CG21" s="135">
        <f>'Нарххо 2024'!CG21</f>
        <v>0</v>
      </c>
      <c r="CH21" s="169">
        <f>'Нарххо 2024'!CH21</f>
        <v>14.25</v>
      </c>
    </row>
    <row r="22" spans="1:86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0</v>
      </c>
      <c r="CF22" s="135">
        <f>'Нарххо 2024'!CF22</f>
        <v>0</v>
      </c>
      <c r="CG22" s="135">
        <f>'Нарххо 2024'!CG22</f>
        <v>0</v>
      </c>
      <c r="CH22" s="169">
        <f>'Нарххо 2024'!CH22</f>
        <v>17.63</v>
      </c>
    </row>
    <row r="23" spans="1:86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0</v>
      </c>
      <c r="CF23" s="135">
        <f>'Нарххо 2024'!CF23</f>
        <v>0</v>
      </c>
      <c r="CG23" s="135">
        <f>'Нарххо 2024'!CG23</f>
        <v>0</v>
      </c>
      <c r="CH23" s="169">
        <f>'Нарххо 2024'!CH23</f>
        <v>17</v>
      </c>
    </row>
    <row r="24" spans="1:86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0</v>
      </c>
      <c r="CF24" s="135">
        <f>'Нарххо 2024'!CF24</f>
        <v>0</v>
      </c>
      <c r="CG24" s="135">
        <f>'Нарххо 2024'!CG24</f>
        <v>0</v>
      </c>
      <c r="CH24" s="169">
        <f>'Нарххо 2024'!CH24</f>
        <v>18.149999999999999</v>
      </c>
    </row>
    <row r="25" spans="1:86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0</v>
      </c>
      <c r="CF25" s="135">
        <f>'Нарххо 2024'!CF25</f>
        <v>0</v>
      </c>
      <c r="CG25" s="135">
        <f>'Нарххо 2024'!CG25</f>
        <v>0</v>
      </c>
      <c r="CH25" s="169">
        <f>'Нарххо 2024'!CH25</f>
        <v>74.664999999999992</v>
      </c>
    </row>
    <row r="26" spans="1:86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0</v>
      </c>
      <c r="CF26" s="135">
        <f>'Нарххо 2024'!CF26</f>
        <v>0</v>
      </c>
      <c r="CG26" s="135">
        <f>'Нарххо 2024'!CG26</f>
        <v>0</v>
      </c>
      <c r="CH26" s="169">
        <f>'Нарххо 2024'!CH26</f>
        <v>84.17</v>
      </c>
    </row>
    <row r="27" spans="1:86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0</v>
      </c>
      <c r="CF27" s="135">
        <f>'Нарххо 2024'!CF27</f>
        <v>0</v>
      </c>
      <c r="CG27" s="135">
        <f>'Нарххо 2024'!CG27</f>
        <v>0</v>
      </c>
      <c r="CH27" s="169">
        <f>'Нарххо 2024'!CH27</f>
        <v>8.75</v>
      </c>
    </row>
    <row r="28" spans="1:86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0</v>
      </c>
      <c r="CF28" s="135">
        <f>'Нарххо 2024'!CF28</f>
        <v>0</v>
      </c>
      <c r="CG28" s="135">
        <f>'Нарххо 2024'!CG28</f>
        <v>0</v>
      </c>
      <c r="CH28" s="169">
        <f>'Нарххо 2024'!CH28</f>
        <v>13.32</v>
      </c>
    </row>
    <row r="29" spans="1:86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0</v>
      </c>
      <c r="CF29" s="135">
        <f>'Нарххо 2024'!CF29</f>
        <v>0</v>
      </c>
      <c r="CG29" s="135">
        <f>'Нарххо 2024'!CG29</f>
        <v>0</v>
      </c>
      <c r="CH29" s="169">
        <f>'Нарххо 2024'!CH29</f>
        <v>10.199999999999999</v>
      </c>
    </row>
    <row r="30" spans="1:86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0</v>
      </c>
      <c r="CF30" s="135">
        <f>'Нарххо 2024'!CF30</f>
        <v>0</v>
      </c>
      <c r="CG30" s="135">
        <f>'Нарххо 2024'!CG30</f>
        <v>0</v>
      </c>
      <c r="CH30" s="169">
        <f>'Нарххо 2024'!CH30</f>
        <v>59</v>
      </c>
    </row>
    <row r="31" spans="1:86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0</v>
      </c>
      <c r="CF31" s="135">
        <f>'Нарххо 2024'!CF31</f>
        <v>0</v>
      </c>
      <c r="CG31" s="135">
        <f>'Нарххо 2024'!CG31</f>
        <v>0</v>
      </c>
      <c r="CH31" s="169">
        <f>'Нарххо 2024'!CH31</f>
        <v>60</v>
      </c>
    </row>
    <row r="32" spans="1:86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0</v>
      </c>
      <c r="CF32" s="135">
        <f>'Нарххо 2024'!CF32</f>
        <v>0</v>
      </c>
      <c r="CG32" s="135">
        <f>'Нарххо 2024'!CG32</f>
        <v>0</v>
      </c>
      <c r="CH32" s="169">
        <f>'Нарххо 2024'!CH32</f>
        <v>4.8</v>
      </c>
    </row>
    <row r="33" spans="1:86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0</v>
      </c>
      <c r="CF33" s="135">
        <f>'Нарххо 2024'!CF33</f>
        <v>0</v>
      </c>
      <c r="CG33" s="135">
        <f>'Нарххо 2024'!CG33</f>
        <v>0</v>
      </c>
      <c r="CH33" s="169">
        <f>'Нарххо 2024'!CH33</f>
        <v>4.2</v>
      </c>
    </row>
    <row r="34" spans="1:86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0</v>
      </c>
      <c r="CF34" s="135">
        <f>'Нарххо 2024'!CF34</f>
        <v>0</v>
      </c>
      <c r="CG34" s="135">
        <f>'Нарххо 2024'!CG34</f>
        <v>0</v>
      </c>
      <c r="CH34" s="169">
        <f>'Нарххо 2024'!CH34</f>
        <v>5</v>
      </c>
    </row>
    <row r="35" spans="1:86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0</v>
      </c>
      <c r="CF35" s="135">
        <f>'Нарххо 2024'!CF35</f>
        <v>0</v>
      </c>
      <c r="CG35" s="135">
        <f>'Нарххо 2024'!CG35</f>
        <v>0</v>
      </c>
      <c r="CH35" s="169">
        <f>'Нарххо 2024'!CH35</f>
        <v>22.23</v>
      </c>
    </row>
    <row r="36" spans="1:86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0</v>
      </c>
      <c r="CF36" s="135">
        <f>'Нарххо 2024'!CF36</f>
        <v>0</v>
      </c>
      <c r="CG36" s="135">
        <f>'Нарххо 2024'!CG36</f>
        <v>0</v>
      </c>
      <c r="CH36" s="169">
        <f>'Нарххо 2024'!CH36</f>
        <v>20.73</v>
      </c>
    </row>
    <row r="37" spans="1:86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0</v>
      </c>
      <c r="CF37" s="135">
        <f>'Нарххо 2024'!CF37</f>
        <v>0</v>
      </c>
      <c r="CG37" s="135">
        <f>'Нарххо 2024'!CG37</f>
        <v>0</v>
      </c>
      <c r="CH37" s="169">
        <f>'Нарххо 2024'!CH37</f>
        <v>17.43</v>
      </c>
    </row>
    <row r="38" spans="1:86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0</v>
      </c>
      <c r="CF38" s="135">
        <f>'Нарххо 2024'!CF38</f>
        <v>0</v>
      </c>
      <c r="CG38" s="135">
        <f>'Нарххо 2024'!CG38</f>
        <v>0</v>
      </c>
      <c r="CH38" s="169">
        <f>'Нарххо 2024'!CH38</f>
        <v>3.5</v>
      </c>
    </row>
    <row r="39" spans="1:86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0</v>
      </c>
      <c r="CF39" s="135">
        <f>'Нарххо 2024'!CF39</f>
        <v>0</v>
      </c>
      <c r="CG39" s="135">
        <f>'Нарххо 2024'!CG39</f>
        <v>0</v>
      </c>
      <c r="CH39" s="169">
        <f>'Нарххо 2024'!CH39</f>
        <v>3</v>
      </c>
    </row>
    <row r="40" spans="1:86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0</v>
      </c>
      <c r="CF40" s="135">
        <f>'Нарххо 2024'!CF40</f>
        <v>0</v>
      </c>
      <c r="CG40" s="135">
        <f>'Нарххо 2024'!CG40</f>
        <v>0</v>
      </c>
      <c r="CH40" s="169">
        <f>'Нарххо 2024'!CH40</f>
        <v>36</v>
      </c>
    </row>
    <row r="41" spans="1:86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0</v>
      </c>
      <c r="CF41" s="135">
        <f>'Нарххо 2024'!CF41</f>
        <v>0</v>
      </c>
      <c r="CG41" s="135">
        <f>'Нарххо 2024'!CG41</f>
        <v>0</v>
      </c>
      <c r="CH41" s="169">
        <f>'Нарххо 2024'!CH41</f>
        <v>6.83</v>
      </c>
    </row>
    <row r="42" spans="1:86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0</v>
      </c>
      <c r="CF42" s="135">
        <f>'Нарххо 2024'!CF42</f>
        <v>0</v>
      </c>
      <c r="CG42" s="135">
        <f>'Нарххо 2024'!CG42</f>
        <v>0</v>
      </c>
      <c r="CH42" s="169">
        <f>'Нарххо 2024'!CH42</f>
        <v>10.5</v>
      </c>
    </row>
    <row r="43" spans="1:86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0</v>
      </c>
      <c r="CF43" s="135">
        <f>'Нарххо 2024'!CF43</f>
        <v>0</v>
      </c>
      <c r="CG43" s="135">
        <f>'Нарххо 2024'!CG43</f>
        <v>0</v>
      </c>
      <c r="CH43" s="169">
        <f>'Нарххо 2024'!CH43</f>
        <v>11.27</v>
      </c>
    </row>
    <row r="44" spans="1:86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</row>
    <row r="45" spans="1:86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0</v>
      </c>
      <c r="CF45" s="135">
        <f>'Нарххо 2024'!CF45</f>
        <v>0</v>
      </c>
      <c r="CG45" s="135">
        <f>'Нарххо 2024'!CG45</f>
        <v>0</v>
      </c>
      <c r="CH45" s="169">
        <f>'Нарххо 2024'!CH45</f>
        <v>10.865</v>
      </c>
    </row>
    <row r="46" spans="1:86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0</v>
      </c>
      <c r="CF46" s="135">
        <f>'Нарххо 2024'!CF46</f>
        <v>0</v>
      </c>
      <c r="CG46" s="135">
        <f>'Нарххо 2024'!CG46</f>
        <v>0</v>
      </c>
      <c r="CH46" s="169">
        <f>'Нарххо 2024'!CH46</f>
        <v>10.92</v>
      </c>
    </row>
    <row r="47" spans="1:8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B47" s="261"/>
      <c r="CH47" s="261"/>
    </row>
    <row r="48" spans="1:8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B48" s="261"/>
      <c r="CH48" s="261"/>
    </row>
    <row r="49" spans="1:8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B49" s="261"/>
      <c r="CH49" s="261"/>
    </row>
    <row r="50" spans="1:8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B50" s="261"/>
      <c r="CH50" s="261"/>
    </row>
    <row r="51" spans="1:8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B51" s="261"/>
      <c r="CH51" s="261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B52" s="261"/>
      <c r="CH52" s="261"/>
    </row>
    <row r="53" spans="1:86" ht="18" x14ac:dyDescent="0.25">
      <c r="A53" s="299" t="s">
        <v>200</v>
      </c>
      <c r="B53" s="299"/>
      <c r="C53" s="299"/>
      <c r="D53" s="299"/>
      <c r="E53" s="299"/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</row>
    <row r="54" spans="1:86" x14ac:dyDescent="0.3">
      <c r="A54" s="217"/>
      <c r="B54" s="197"/>
      <c r="C54" s="300" t="s">
        <v>201</v>
      </c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2"/>
    </row>
    <row r="55" spans="1:86" ht="18.75" customHeight="1" x14ac:dyDescent="0.3">
      <c r="A55" s="218"/>
      <c r="B55" s="198"/>
      <c r="C55" s="284" t="s">
        <v>139</v>
      </c>
      <c r="D55" s="285"/>
      <c r="E55" s="285"/>
      <c r="F55" s="286"/>
      <c r="G55" s="280" t="s">
        <v>221</v>
      </c>
      <c r="H55" s="287" t="s">
        <v>139</v>
      </c>
      <c r="I55" s="288"/>
      <c r="J55" s="288"/>
      <c r="K55" s="289"/>
      <c r="L55" s="280" t="s">
        <v>221</v>
      </c>
      <c r="M55" s="287" t="s">
        <v>139</v>
      </c>
      <c r="N55" s="288"/>
      <c r="O55" s="288"/>
      <c r="P55" s="289"/>
      <c r="Q55" s="280" t="s">
        <v>221</v>
      </c>
      <c r="R55" s="287" t="s">
        <v>139</v>
      </c>
      <c r="S55" s="288"/>
      <c r="T55" s="288"/>
      <c r="U55" s="288"/>
      <c r="V55" s="289"/>
      <c r="W55" s="280" t="s">
        <v>221</v>
      </c>
      <c r="X55" s="287" t="s">
        <v>139</v>
      </c>
      <c r="Y55" s="288"/>
      <c r="Z55" s="288"/>
      <c r="AA55" s="288"/>
      <c r="AB55" s="280" t="s">
        <v>221</v>
      </c>
      <c r="AC55" s="287" t="s">
        <v>139</v>
      </c>
      <c r="AD55" s="288"/>
      <c r="AE55" s="288"/>
      <c r="AF55" s="288"/>
      <c r="AG55" s="280" t="s">
        <v>221</v>
      </c>
      <c r="AH55" s="287" t="s">
        <v>139</v>
      </c>
      <c r="AI55" s="288"/>
      <c r="AJ55" s="288"/>
      <c r="AK55" s="288"/>
      <c r="AL55" s="288"/>
      <c r="AM55" s="280" t="s">
        <v>221</v>
      </c>
      <c r="AN55" s="287" t="s">
        <v>139</v>
      </c>
      <c r="AO55" s="288"/>
      <c r="AP55" s="288"/>
      <c r="AQ55" s="288"/>
      <c r="AR55" s="280" t="s">
        <v>221</v>
      </c>
      <c r="AS55" s="287" t="s">
        <v>139</v>
      </c>
      <c r="AT55" s="288"/>
      <c r="AU55" s="288"/>
      <c r="AV55" s="288"/>
      <c r="AW55" s="253"/>
      <c r="AX55" s="280" t="s">
        <v>221</v>
      </c>
      <c r="AY55" s="287" t="s">
        <v>139</v>
      </c>
      <c r="AZ55" s="288"/>
      <c r="BA55" s="288"/>
      <c r="BB55" s="288"/>
      <c r="BC55" s="280" t="s">
        <v>221</v>
      </c>
      <c r="BD55" s="287" t="s">
        <v>139</v>
      </c>
      <c r="BE55" s="288"/>
      <c r="BF55" s="288"/>
      <c r="BG55" s="288"/>
      <c r="BH55" s="280" t="s">
        <v>221</v>
      </c>
      <c r="BI55" s="287" t="s">
        <v>139</v>
      </c>
      <c r="BJ55" s="288"/>
      <c r="BK55" s="288"/>
      <c r="BL55" s="288"/>
      <c r="BM55" s="289"/>
      <c r="BN55" s="280" t="s">
        <v>221</v>
      </c>
      <c r="BO55" s="287" t="s">
        <v>316</v>
      </c>
      <c r="BP55" s="288"/>
      <c r="BQ55" s="288"/>
      <c r="BR55" s="288"/>
      <c r="BS55" s="280" t="s">
        <v>221</v>
      </c>
      <c r="BT55" s="287" t="s">
        <v>316</v>
      </c>
      <c r="BU55" s="288"/>
      <c r="BV55" s="288"/>
      <c r="BW55" s="288"/>
      <c r="BX55" s="280" t="s">
        <v>221</v>
      </c>
      <c r="BY55" s="287" t="s">
        <v>316</v>
      </c>
      <c r="BZ55" s="288"/>
      <c r="CA55" s="288"/>
      <c r="CB55" s="280" t="s">
        <v>221</v>
      </c>
      <c r="CC55" s="287" t="s">
        <v>316</v>
      </c>
      <c r="CD55" s="288"/>
      <c r="CE55" s="288"/>
      <c r="CF55" s="288"/>
      <c r="CG55" s="288"/>
      <c r="CH55" s="280" t="s">
        <v>221</v>
      </c>
    </row>
    <row r="56" spans="1:86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1"/>
      <c r="H56" s="138" t="s">
        <v>141</v>
      </c>
      <c r="I56" s="138" t="s">
        <v>142</v>
      </c>
      <c r="J56" s="138" t="s">
        <v>143</v>
      </c>
      <c r="K56" s="138" t="s">
        <v>144</v>
      </c>
      <c r="L56" s="281"/>
      <c r="M56" s="138" t="s">
        <v>145</v>
      </c>
      <c r="N56" s="138" t="s">
        <v>146</v>
      </c>
      <c r="O56" s="138" t="s">
        <v>147</v>
      </c>
      <c r="P56" s="138" t="s">
        <v>148</v>
      </c>
      <c r="Q56" s="281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1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1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1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1"/>
      <c r="AN56" s="138" t="s">
        <v>292</v>
      </c>
      <c r="AO56" s="138" t="s">
        <v>293</v>
      </c>
      <c r="AP56" s="138" t="s">
        <v>294</v>
      </c>
      <c r="AQ56" s="138" t="s">
        <v>295</v>
      </c>
      <c r="AR56" s="281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1"/>
      <c r="AY56" s="138" t="s">
        <v>302</v>
      </c>
      <c r="AZ56" s="138" t="s">
        <v>303</v>
      </c>
      <c r="BA56" s="138" t="s">
        <v>304</v>
      </c>
      <c r="BB56" s="138" t="s">
        <v>305</v>
      </c>
      <c r="BC56" s="281"/>
      <c r="BD56" s="138" t="s">
        <v>307</v>
      </c>
      <c r="BE56" s="138" t="s">
        <v>308</v>
      </c>
      <c r="BF56" s="138" t="s">
        <v>309</v>
      </c>
      <c r="BG56" s="138" t="s">
        <v>310</v>
      </c>
      <c r="BH56" s="281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1"/>
      <c r="BO56" s="138" t="s">
        <v>317</v>
      </c>
      <c r="BP56" s="138" t="s">
        <v>318</v>
      </c>
      <c r="BQ56" s="138" t="s">
        <v>319</v>
      </c>
      <c r="BR56" s="138" t="s">
        <v>320</v>
      </c>
      <c r="BS56" s="281"/>
      <c r="BT56" s="138" t="s">
        <v>322</v>
      </c>
      <c r="BU56" s="138" t="s">
        <v>323</v>
      </c>
      <c r="BV56" s="138" t="s">
        <v>324</v>
      </c>
      <c r="BW56" s="138" t="s">
        <v>325</v>
      </c>
      <c r="BX56" s="281"/>
      <c r="BY56" s="138" t="s">
        <v>326</v>
      </c>
      <c r="BZ56" s="138" t="s">
        <v>146</v>
      </c>
      <c r="CA56" s="138" t="s">
        <v>327</v>
      </c>
      <c r="CB56" s="281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1"/>
    </row>
    <row r="57" spans="1:86" ht="18" x14ac:dyDescent="0.25">
      <c r="A57" s="282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</row>
    <row r="58" spans="1:86" ht="18" x14ac:dyDescent="0.25">
      <c r="A58" s="283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0</v>
      </c>
      <c r="CF58" s="135">
        <f>'Нарххо 2024'!CF58</f>
        <v>0</v>
      </c>
      <c r="CG58" s="135">
        <f>'Нарххо 2024'!CG58</f>
        <v>0</v>
      </c>
      <c r="CH58" s="169">
        <f>'Нарххо 2024'!CH58</f>
        <v>5.75</v>
      </c>
    </row>
    <row r="59" spans="1:86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0</v>
      </c>
      <c r="CF59" s="135">
        <f>'Нарххо 2024'!CF59</f>
        <v>0</v>
      </c>
      <c r="CG59" s="135">
        <f>'Нарххо 2024'!CG59</f>
        <v>0</v>
      </c>
      <c r="CH59" s="169">
        <f>'Нарххо 2024'!CH59</f>
        <v>4</v>
      </c>
    </row>
    <row r="60" spans="1:86" ht="18" x14ac:dyDescent="0.25">
      <c r="A60" s="282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>
        <f>'Нарххо 2024'!CH60</f>
        <v>0</v>
      </c>
    </row>
    <row r="61" spans="1:86" ht="18" x14ac:dyDescent="0.25">
      <c r="A61" s="283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0</v>
      </c>
      <c r="CF61" s="135">
        <f>'Нарххо 2024'!CF61</f>
        <v>0</v>
      </c>
      <c r="CG61" s="135">
        <f>'Нарххо 2024'!CG61</f>
        <v>0</v>
      </c>
      <c r="CH61" s="169">
        <f>'Нарххо 2024'!CH61</f>
        <v>3.5</v>
      </c>
    </row>
    <row r="62" spans="1:86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0</v>
      </c>
      <c r="CF62" s="135">
        <f>'Нарххо 2024'!CF62</f>
        <v>0</v>
      </c>
      <c r="CG62" s="135">
        <f>'Нарххо 2024'!CG62</f>
        <v>0</v>
      </c>
      <c r="CH62" s="169">
        <f>'Нарххо 2024'!CH62</f>
        <v>4</v>
      </c>
    </row>
    <row r="63" spans="1:86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0</v>
      </c>
      <c r="CF63" s="135">
        <f>'Нарххо 2024'!CF63</f>
        <v>0</v>
      </c>
      <c r="CG63" s="135">
        <f>'Нарххо 2024'!CG63</f>
        <v>0</v>
      </c>
      <c r="CH63" s="169">
        <f>'Нарххо 2024'!CH63</f>
        <v>21.5</v>
      </c>
    </row>
    <row r="64" spans="1:86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0</v>
      </c>
      <c r="CF64" s="135">
        <f>'Нарххо 2024'!CF64</f>
        <v>0</v>
      </c>
      <c r="CG64" s="135">
        <f>'Нарххо 2024'!CG64</f>
        <v>0</v>
      </c>
      <c r="CH64" s="169">
        <f>'Нарххо 2024'!CH64</f>
        <v>21.5</v>
      </c>
    </row>
    <row r="65" spans="1:86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0</v>
      </c>
      <c r="CF65" s="135">
        <f>'Нарххо 2024'!CF65</f>
        <v>0</v>
      </c>
      <c r="CG65" s="135">
        <f>'Нарххо 2024'!CG65</f>
        <v>0</v>
      </c>
      <c r="CH65" s="169">
        <f>'Нарххо 2024'!CH65</f>
        <v>15</v>
      </c>
    </row>
    <row r="66" spans="1:86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0</v>
      </c>
      <c r="CF66" s="135">
        <f>'Нарххо 2024'!CF66</f>
        <v>0</v>
      </c>
      <c r="CG66" s="135">
        <f>'Нарххо 2024'!CG66</f>
        <v>0</v>
      </c>
      <c r="CH66" s="169">
        <f>'Нарххо 2024'!CH66</f>
        <v>23</v>
      </c>
    </row>
    <row r="67" spans="1:86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0</v>
      </c>
      <c r="CF67" s="135">
        <f>'Нарххо 2024'!CF67</f>
        <v>0</v>
      </c>
      <c r="CG67" s="135">
        <f>'Нарххо 2024'!CG67</f>
        <v>0</v>
      </c>
      <c r="CH67" s="169">
        <f>'Нарххо 2024'!CH67</f>
        <v>20</v>
      </c>
    </row>
    <row r="68" spans="1:86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0</v>
      </c>
      <c r="CF68" s="135">
        <f>'Нарххо 2024'!CF68</f>
        <v>0</v>
      </c>
      <c r="CG68" s="135">
        <f>'Нарххо 2024'!CG68</f>
        <v>0</v>
      </c>
      <c r="CH68" s="169">
        <f>'Нарххо 2024'!CH68</f>
        <v>20</v>
      </c>
    </row>
    <row r="69" spans="1:86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0</v>
      </c>
      <c r="CF69" s="135">
        <f>'Нарххо 2024'!CF69</f>
        <v>0</v>
      </c>
      <c r="CG69" s="135">
        <f>'Нарххо 2024'!CG69</f>
        <v>0</v>
      </c>
      <c r="CH69" s="169">
        <f>'Нарххо 2024'!CH69</f>
        <v>98</v>
      </c>
    </row>
    <row r="70" spans="1:86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0</v>
      </c>
      <c r="CF70" s="135">
        <f>'Нарххо 2024'!CF70</f>
        <v>0</v>
      </c>
      <c r="CG70" s="135">
        <f>'Нарххо 2024'!CG70</f>
        <v>0</v>
      </c>
      <c r="CH70" s="169">
        <f>'Нарххо 2024'!CH70</f>
        <v>98</v>
      </c>
    </row>
    <row r="71" spans="1:86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0</v>
      </c>
      <c r="CF71" s="135">
        <f>'Нарххо 2024'!CF71</f>
        <v>0</v>
      </c>
      <c r="CG71" s="135">
        <f>'Нарххо 2024'!CG71</f>
        <v>0</v>
      </c>
      <c r="CH71" s="169">
        <f>'Нарххо 2024'!CH71</f>
        <v>6</v>
      </c>
    </row>
    <row r="72" spans="1:86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0</v>
      </c>
      <c r="CF72" s="135">
        <f>'Нарххо 2024'!CF72</f>
        <v>0</v>
      </c>
      <c r="CG72" s="135">
        <f>'Нарххо 2024'!CG72</f>
        <v>0</v>
      </c>
      <c r="CH72" s="169">
        <f>'Нарххо 2024'!CH72</f>
        <v>14</v>
      </c>
    </row>
    <row r="73" spans="1:86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0</v>
      </c>
      <c r="CF73" s="135">
        <f>'Нарххо 2024'!CF73</f>
        <v>0</v>
      </c>
      <c r="CG73" s="135">
        <f>'Нарххо 2024'!CG73</f>
        <v>0</v>
      </c>
      <c r="CH73" s="169">
        <f>'Нарххо 2024'!CH73</f>
        <v>12</v>
      </c>
    </row>
    <row r="74" spans="1:86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0</v>
      </c>
      <c r="CF74" s="135">
        <f>'Нарххо 2024'!CF74</f>
        <v>0</v>
      </c>
      <c r="CG74" s="135">
        <f>'Нарххо 2024'!CG74</f>
        <v>0</v>
      </c>
      <c r="CH74" s="169">
        <f>'Нарххо 2024'!CH74</f>
        <v>42.25</v>
      </c>
    </row>
    <row r="75" spans="1:86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0</v>
      </c>
      <c r="CF75" s="135">
        <f>'Нарххо 2024'!CF75</f>
        <v>0</v>
      </c>
      <c r="CG75" s="135">
        <f>'Нарххо 2024'!CG75</f>
        <v>0</v>
      </c>
      <c r="CH75" s="169">
        <f>'Нарххо 2024'!CH75</f>
        <v>43</v>
      </c>
    </row>
    <row r="76" spans="1:86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0</v>
      </c>
      <c r="CF76" s="135">
        <f>'Нарххо 2024'!CF76</f>
        <v>0</v>
      </c>
      <c r="CG76" s="135">
        <f>'Нарххо 2024'!CG76</f>
        <v>0</v>
      </c>
      <c r="CH76" s="169">
        <f>'Нарххо 2024'!CH76</f>
        <v>6</v>
      </c>
    </row>
    <row r="77" spans="1:86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0</v>
      </c>
      <c r="CF77" s="135">
        <f>'Нарххо 2024'!CF77</f>
        <v>0</v>
      </c>
      <c r="CG77" s="135">
        <f>'Нарххо 2024'!CG77</f>
        <v>0</v>
      </c>
      <c r="CH77" s="169">
        <f>'Нарххо 2024'!CH77</f>
        <v>5.5</v>
      </c>
    </row>
    <row r="78" spans="1:86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0</v>
      </c>
      <c r="CF78" s="135">
        <f>'Нарххо 2024'!CF78</f>
        <v>0</v>
      </c>
      <c r="CG78" s="135">
        <f>'Нарххо 2024'!CG78</f>
        <v>0</v>
      </c>
      <c r="CH78" s="169">
        <f>'Нарххо 2024'!CH78</f>
        <v>4</v>
      </c>
    </row>
    <row r="79" spans="1:86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0</v>
      </c>
      <c r="CF79" s="135">
        <f>'Нарххо 2024'!CF79</f>
        <v>0</v>
      </c>
      <c r="CG79" s="135">
        <f>'Нарххо 2024'!CG79</f>
        <v>0</v>
      </c>
      <c r="CH79" s="169">
        <f>'Нарххо 2024'!CH79</f>
        <v>24</v>
      </c>
    </row>
    <row r="80" spans="1:86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0</v>
      </c>
      <c r="CF80" s="135">
        <f>'Нарххо 2024'!CF80</f>
        <v>0</v>
      </c>
      <c r="CG80" s="135">
        <f>'Нарххо 2024'!CG80</f>
        <v>0</v>
      </c>
      <c r="CH80" s="169">
        <f>'Нарххо 2024'!CH80</f>
        <v>25</v>
      </c>
    </row>
    <row r="81" spans="1:86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0</v>
      </c>
      <c r="CF81" s="135">
        <f>'Нарххо 2024'!CF81</f>
        <v>0</v>
      </c>
      <c r="CG81" s="135">
        <f>'Нарххо 2024'!CG81</f>
        <v>0</v>
      </c>
      <c r="CH81" s="169">
        <f>'Нарххо 2024'!CH81</f>
        <v>20</v>
      </c>
    </row>
    <row r="82" spans="1:86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0</v>
      </c>
      <c r="CF82" s="135">
        <f>'Нарххо 2024'!CF82</f>
        <v>0</v>
      </c>
      <c r="CG82" s="135">
        <f>'Нарххо 2024'!CG82</f>
        <v>0</v>
      </c>
      <c r="CH82" s="169">
        <f>'Нарххо 2024'!CH82</f>
        <v>3.3</v>
      </c>
    </row>
    <row r="83" spans="1:86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0</v>
      </c>
      <c r="CF83" s="135">
        <f>'Нарххо 2024'!CF83</f>
        <v>0</v>
      </c>
      <c r="CG83" s="135">
        <f>'Нарххо 2024'!CG83</f>
        <v>0</v>
      </c>
      <c r="CH83" s="169">
        <f>'Нарххо 2024'!CH83</f>
        <v>2.5</v>
      </c>
    </row>
    <row r="84" spans="1:86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0</v>
      </c>
      <c r="CF84" s="135">
        <f>'Нарххо 2024'!CF84</f>
        <v>0</v>
      </c>
      <c r="CG84" s="135">
        <f>'Нарххо 2024'!CG84</f>
        <v>0</v>
      </c>
      <c r="CH84" s="169">
        <f>'Нарххо 2024'!CH84</f>
        <v>42.5</v>
      </c>
    </row>
    <row r="85" spans="1:86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0</v>
      </c>
      <c r="CF85" s="135">
        <f>'Нарххо 2024'!CF85</f>
        <v>0</v>
      </c>
      <c r="CG85" s="135">
        <f>'Нарххо 2024'!CG85</f>
        <v>0</v>
      </c>
      <c r="CH85" s="169">
        <f>'Нарххо 2024'!CH85</f>
        <v>6.9</v>
      </c>
    </row>
    <row r="86" spans="1:86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0</v>
      </c>
      <c r="CF86" s="135">
        <f>'Нарххо 2024'!CF86</f>
        <v>0</v>
      </c>
      <c r="CG86" s="135">
        <f>'Нарххо 2024'!CG86</f>
        <v>0</v>
      </c>
      <c r="CH86" s="169">
        <f>'Нарххо 2024'!CH86</f>
        <v>10.4</v>
      </c>
    </row>
    <row r="87" spans="1:86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0</v>
      </c>
      <c r="CF87" s="135">
        <f>'Нарххо 2024'!CF87</f>
        <v>0</v>
      </c>
      <c r="CG87" s="135">
        <f>'Нарххо 2024'!CG87</f>
        <v>0</v>
      </c>
      <c r="CH87" s="169">
        <f>'Нарххо 2024'!CH87</f>
        <v>10.8</v>
      </c>
    </row>
    <row r="88" spans="1:86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</row>
    <row r="89" spans="1:86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0</v>
      </c>
      <c r="CF89" s="135">
        <f>'Нарххо 2024'!CF89</f>
        <v>0</v>
      </c>
      <c r="CG89" s="135">
        <f>'Нарххо 2024'!CG89</f>
        <v>0</v>
      </c>
      <c r="CH89" s="169">
        <f>'Нарххо 2024'!CH89</f>
        <v>10.88</v>
      </c>
    </row>
    <row r="90" spans="1:86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0</v>
      </c>
      <c r="CF90" s="135">
        <f>'Нарххо 2024'!CF90</f>
        <v>0</v>
      </c>
      <c r="CG90" s="135">
        <f>'Нарххо 2024'!CG90</f>
        <v>0</v>
      </c>
      <c r="CH90" s="169">
        <f>'Нарххо 2024'!CH90</f>
        <v>10.95</v>
      </c>
    </row>
    <row r="91" spans="1:8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B91" s="261"/>
      <c r="CH91" s="261"/>
    </row>
    <row r="92" spans="1:8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B92" s="261"/>
      <c r="CH92" s="261"/>
    </row>
    <row r="93" spans="1:86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B93" s="261"/>
      <c r="CH93" s="261"/>
    </row>
    <row r="94" spans="1:86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B94" s="261"/>
      <c r="CH94" s="261"/>
    </row>
    <row r="95" spans="1:86" ht="18" x14ac:dyDescent="0.25">
      <c r="A95" s="299" t="s">
        <v>200</v>
      </c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  <c r="AB95" s="299"/>
      <c r="AC95" s="299"/>
      <c r="AD95" s="299"/>
      <c r="AE95" s="299"/>
      <c r="AF95" s="299"/>
      <c r="AG95" s="299"/>
      <c r="AH95" s="299"/>
      <c r="AI95" s="299"/>
      <c r="AJ95" s="299"/>
      <c r="AK95" s="299"/>
      <c r="AL95" s="299"/>
      <c r="AM95" s="299"/>
      <c r="AN95" s="299"/>
      <c r="AO95" s="299"/>
      <c r="AP95" s="299"/>
      <c r="AQ95" s="299"/>
      <c r="AR95" s="299"/>
      <c r="AS95" s="299"/>
      <c r="AT95" s="299"/>
      <c r="AU95" s="299"/>
      <c r="AV95" s="299"/>
      <c r="AW95" s="299"/>
      <c r="AX95" s="299"/>
      <c r="AY95" s="299"/>
      <c r="AZ95" s="299"/>
      <c r="BA95" s="299"/>
      <c r="BB95" s="299"/>
      <c r="BC95" s="299"/>
      <c r="BD95" s="299"/>
      <c r="BE95" s="299"/>
      <c r="BF95" s="299"/>
      <c r="BG95" s="299"/>
      <c r="BH95" s="299"/>
      <c r="BI95" s="299"/>
      <c r="BJ95" s="299"/>
      <c r="BK95" s="299"/>
      <c r="BL95" s="299"/>
      <c r="BM95" s="299"/>
      <c r="BN95" s="299"/>
      <c r="BO95" s="299"/>
      <c r="BP95" s="299"/>
      <c r="BQ95" s="299"/>
      <c r="BR95" s="299"/>
      <c r="BS95" s="299"/>
      <c r="BT95" s="299"/>
      <c r="BU95" s="299"/>
      <c r="BV95" s="299"/>
      <c r="BW95" s="299"/>
      <c r="BX95" s="299"/>
      <c r="BY95" s="299"/>
      <c r="BZ95" s="299"/>
      <c r="CA95" s="299"/>
      <c r="CB95" s="299"/>
      <c r="CC95" s="299"/>
      <c r="CD95" s="299"/>
      <c r="CE95" s="299"/>
      <c r="CF95" s="299"/>
      <c r="CG95" s="299"/>
      <c r="CH95" s="299"/>
    </row>
    <row r="96" spans="1:86" x14ac:dyDescent="0.3">
      <c r="A96" s="217"/>
      <c r="B96" s="197"/>
      <c r="C96" s="300" t="s">
        <v>202</v>
      </c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2"/>
    </row>
    <row r="97" spans="1:86" ht="18.75" customHeight="1" x14ac:dyDescent="0.3">
      <c r="A97" s="218"/>
      <c r="B97" s="198"/>
      <c r="C97" s="284" t="s">
        <v>139</v>
      </c>
      <c r="D97" s="285"/>
      <c r="E97" s="285"/>
      <c r="F97" s="286"/>
      <c r="G97" s="280" t="s">
        <v>221</v>
      </c>
      <c r="H97" s="287" t="s">
        <v>139</v>
      </c>
      <c r="I97" s="288"/>
      <c r="J97" s="288"/>
      <c r="K97" s="289"/>
      <c r="L97" s="280" t="s">
        <v>221</v>
      </c>
      <c r="M97" s="287" t="s">
        <v>139</v>
      </c>
      <c r="N97" s="288"/>
      <c r="O97" s="288"/>
      <c r="P97" s="289"/>
      <c r="Q97" s="280" t="s">
        <v>221</v>
      </c>
      <c r="R97" s="287" t="s">
        <v>139</v>
      </c>
      <c r="S97" s="288"/>
      <c r="T97" s="288"/>
      <c r="U97" s="288"/>
      <c r="V97" s="289"/>
      <c r="W97" s="280" t="s">
        <v>221</v>
      </c>
      <c r="X97" s="287" t="s">
        <v>139</v>
      </c>
      <c r="Y97" s="288"/>
      <c r="Z97" s="288"/>
      <c r="AA97" s="288"/>
      <c r="AB97" s="280" t="s">
        <v>221</v>
      </c>
      <c r="AC97" s="287" t="s">
        <v>139</v>
      </c>
      <c r="AD97" s="288"/>
      <c r="AE97" s="288"/>
      <c r="AF97" s="288"/>
      <c r="AG97" s="280" t="s">
        <v>221</v>
      </c>
      <c r="AH97" s="287" t="s">
        <v>139</v>
      </c>
      <c r="AI97" s="288"/>
      <c r="AJ97" s="288"/>
      <c r="AK97" s="288"/>
      <c r="AL97" s="288"/>
      <c r="AM97" s="280" t="s">
        <v>221</v>
      </c>
      <c r="AN97" s="287" t="s">
        <v>139</v>
      </c>
      <c r="AO97" s="288"/>
      <c r="AP97" s="288"/>
      <c r="AQ97" s="288"/>
      <c r="AR97" s="280" t="s">
        <v>221</v>
      </c>
      <c r="AS97" s="287" t="s">
        <v>139</v>
      </c>
      <c r="AT97" s="288"/>
      <c r="AU97" s="288"/>
      <c r="AV97" s="288"/>
      <c r="AW97" s="253"/>
      <c r="AX97" s="280" t="s">
        <v>221</v>
      </c>
      <c r="AY97" s="287" t="s">
        <v>139</v>
      </c>
      <c r="AZ97" s="288"/>
      <c r="BA97" s="288"/>
      <c r="BB97" s="288"/>
      <c r="BC97" s="280" t="s">
        <v>221</v>
      </c>
      <c r="BD97" s="287" t="s">
        <v>139</v>
      </c>
      <c r="BE97" s="288"/>
      <c r="BF97" s="288"/>
      <c r="BG97" s="288"/>
      <c r="BH97" s="280" t="s">
        <v>221</v>
      </c>
      <c r="BI97" s="287" t="s">
        <v>139</v>
      </c>
      <c r="BJ97" s="288"/>
      <c r="BK97" s="288"/>
      <c r="BL97" s="288"/>
      <c r="BM97" s="289"/>
      <c r="BN97" s="280" t="s">
        <v>221</v>
      </c>
      <c r="BO97" s="287" t="s">
        <v>316</v>
      </c>
      <c r="BP97" s="288"/>
      <c r="BQ97" s="288"/>
      <c r="BR97" s="288"/>
      <c r="BS97" s="280" t="s">
        <v>221</v>
      </c>
      <c r="BT97" s="287" t="s">
        <v>316</v>
      </c>
      <c r="BU97" s="288"/>
      <c r="BV97" s="288"/>
      <c r="BW97" s="288"/>
      <c r="BX97" s="280" t="s">
        <v>221</v>
      </c>
      <c r="BY97" s="287" t="s">
        <v>316</v>
      </c>
      <c r="BZ97" s="288"/>
      <c r="CA97" s="288"/>
      <c r="CB97" s="280" t="s">
        <v>221</v>
      </c>
      <c r="CC97" s="287" t="s">
        <v>316</v>
      </c>
      <c r="CD97" s="288"/>
      <c r="CE97" s="288"/>
      <c r="CF97" s="288"/>
      <c r="CG97" s="288"/>
      <c r="CH97" s="280" t="s">
        <v>221</v>
      </c>
    </row>
    <row r="98" spans="1:86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1"/>
      <c r="H98" s="138" t="s">
        <v>141</v>
      </c>
      <c r="I98" s="138" t="s">
        <v>142</v>
      </c>
      <c r="J98" s="138" t="s">
        <v>143</v>
      </c>
      <c r="K98" s="138" t="s">
        <v>144</v>
      </c>
      <c r="L98" s="281"/>
      <c r="M98" s="138" t="s">
        <v>145</v>
      </c>
      <c r="N98" s="138" t="s">
        <v>146</v>
      </c>
      <c r="O98" s="138" t="s">
        <v>147</v>
      </c>
      <c r="P98" s="138" t="s">
        <v>148</v>
      </c>
      <c r="Q98" s="281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1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1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1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1"/>
      <c r="AN98" s="138" t="s">
        <v>292</v>
      </c>
      <c r="AO98" s="138" t="s">
        <v>293</v>
      </c>
      <c r="AP98" s="138" t="s">
        <v>294</v>
      </c>
      <c r="AQ98" s="138" t="s">
        <v>295</v>
      </c>
      <c r="AR98" s="281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1"/>
      <c r="AY98" s="138" t="s">
        <v>302</v>
      </c>
      <c r="AZ98" s="138" t="s">
        <v>303</v>
      </c>
      <c r="BA98" s="138" t="s">
        <v>304</v>
      </c>
      <c r="BB98" s="138" t="s">
        <v>305</v>
      </c>
      <c r="BC98" s="281"/>
      <c r="BD98" s="138" t="s">
        <v>307</v>
      </c>
      <c r="BE98" s="138" t="s">
        <v>308</v>
      </c>
      <c r="BF98" s="138" t="s">
        <v>309</v>
      </c>
      <c r="BG98" s="138" t="s">
        <v>310</v>
      </c>
      <c r="BH98" s="281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1"/>
      <c r="BO98" s="138" t="s">
        <v>317</v>
      </c>
      <c r="BP98" s="138" t="s">
        <v>318</v>
      </c>
      <c r="BQ98" s="138" t="s">
        <v>319</v>
      </c>
      <c r="BR98" s="138" t="s">
        <v>320</v>
      </c>
      <c r="BS98" s="281"/>
      <c r="BT98" s="138" t="s">
        <v>322</v>
      </c>
      <c r="BU98" s="138" t="s">
        <v>323</v>
      </c>
      <c r="BV98" s="138" t="s">
        <v>324</v>
      </c>
      <c r="BW98" s="138" t="s">
        <v>325</v>
      </c>
      <c r="BX98" s="281"/>
      <c r="BY98" s="138" t="s">
        <v>326</v>
      </c>
      <c r="BZ98" s="138" t="s">
        <v>146</v>
      </c>
      <c r="CA98" s="138" t="s">
        <v>327</v>
      </c>
      <c r="CB98" s="281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1"/>
    </row>
    <row r="99" spans="1:86" ht="18" x14ac:dyDescent="0.25">
      <c r="A99" s="282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</row>
    <row r="100" spans="1:86" ht="18" x14ac:dyDescent="0.25">
      <c r="A100" s="283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0</v>
      </c>
      <c r="CF100" s="135">
        <f>'Нарххо 2024'!CF100</f>
        <v>0</v>
      </c>
      <c r="CG100" s="135">
        <f>'Нарххо 2024'!CG100</f>
        <v>0</v>
      </c>
      <c r="CH100" s="169">
        <f>'Нарххо 2024'!CH100</f>
        <v>5.3</v>
      </c>
    </row>
    <row r="101" spans="1:86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0</v>
      </c>
      <c r="CF101" s="135">
        <f>'Нарххо 2024'!CF101</f>
        <v>0</v>
      </c>
      <c r="CG101" s="135">
        <f>'Нарххо 2024'!CG101</f>
        <v>0</v>
      </c>
      <c r="CH101" s="169">
        <f>'Нарххо 2024'!CH101</f>
        <v>5</v>
      </c>
    </row>
    <row r="102" spans="1:86" ht="18" x14ac:dyDescent="0.25">
      <c r="A102" s="282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0</v>
      </c>
      <c r="CH102" s="169">
        <f>'Нарххо 2024'!CH102</f>
        <v>0</v>
      </c>
    </row>
    <row r="103" spans="1:86" ht="18" x14ac:dyDescent="0.25">
      <c r="A103" s="283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0</v>
      </c>
      <c r="CF103" s="135">
        <f>'Нарххо 2024'!CF103</f>
        <v>0</v>
      </c>
      <c r="CG103" s="135">
        <f>'Нарххо 2024'!CG103</f>
        <v>0</v>
      </c>
      <c r="CH103" s="169">
        <f>'Нарххо 2024'!CH103</f>
        <v>2.5</v>
      </c>
    </row>
    <row r="104" spans="1:86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0</v>
      </c>
      <c r="CF104" s="135">
        <f>'Нарххо 2024'!CF104</f>
        <v>0</v>
      </c>
      <c r="CG104" s="135">
        <f>'Нарххо 2024'!CG104</f>
        <v>0</v>
      </c>
      <c r="CH104" s="169">
        <f>'Нарххо 2024'!CH104</f>
        <v>4.75</v>
      </c>
    </row>
    <row r="105" spans="1:86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0</v>
      </c>
      <c r="CF105" s="135">
        <f>'Нарххо 2024'!CF105</f>
        <v>0</v>
      </c>
      <c r="CG105" s="135">
        <f>'Нарххо 2024'!CG105</f>
        <v>0</v>
      </c>
      <c r="CH105" s="169">
        <f>'Нарххо 2024'!CH105</f>
        <v>15</v>
      </c>
    </row>
    <row r="106" spans="1:86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0</v>
      </c>
      <c r="CF106" s="135">
        <f>'Нарххо 2024'!CF106</f>
        <v>0</v>
      </c>
      <c r="CG106" s="135">
        <f>'Нарххо 2024'!CG106</f>
        <v>0</v>
      </c>
      <c r="CH106" s="169">
        <f>'Нарххо 2024'!CH106</f>
        <v>12.5</v>
      </c>
    </row>
    <row r="107" spans="1:86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0</v>
      </c>
      <c r="CF107" s="135">
        <f>'Нарххо 2024'!CF107</f>
        <v>0</v>
      </c>
      <c r="CG107" s="135">
        <f>'Нарххо 2024'!CG107</f>
        <v>0</v>
      </c>
      <c r="CH107" s="169">
        <f>'Нарххо 2024'!CH107</f>
        <v>12</v>
      </c>
    </row>
    <row r="108" spans="1:86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0</v>
      </c>
      <c r="CF108" s="135">
        <f>'Нарххо 2024'!CF108</f>
        <v>0</v>
      </c>
      <c r="CG108" s="135">
        <f>'Нарххо 2024'!CG108</f>
        <v>0</v>
      </c>
      <c r="CH108" s="169">
        <f>'Нарххо 2024'!CH108</f>
        <v>22</v>
      </c>
    </row>
    <row r="109" spans="1:86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0</v>
      </c>
      <c r="CF109" s="135">
        <f>'Нарххо 2024'!CF109</f>
        <v>0</v>
      </c>
      <c r="CG109" s="135">
        <f>'Нарххо 2024'!CG109</f>
        <v>0</v>
      </c>
      <c r="CH109" s="169">
        <f>'Нарххо 2024'!CH109</f>
        <v>16</v>
      </c>
    </row>
    <row r="110" spans="1:86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0</v>
      </c>
      <c r="CF110" s="135">
        <f>'Нарххо 2024'!CF110</f>
        <v>0</v>
      </c>
      <c r="CG110" s="135">
        <f>'Нарххо 2024'!CG110</f>
        <v>0</v>
      </c>
      <c r="CH110" s="169">
        <f>'Нарххо 2024'!CH110</f>
        <v>20</v>
      </c>
    </row>
    <row r="111" spans="1:86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0</v>
      </c>
      <c r="CF111" s="135">
        <f>'Нарххо 2024'!CF111</f>
        <v>0</v>
      </c>
      <c r="CG111" s="135">
        <f>'Нарххо 2024'!CG111</f>
        <v>0</v>
      </c>
      <c r="CH111" s="169">
        <f>'Нарххо 2024'!CH111</f>
        <v>95</v>
      </c>
    </row>
    <row r="112" spans="1:86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0</v>
      </c>
      <c r="CF112" s="135">
        <f>'Нарххо 2024'!CF112</f>
        <v>0</v>
      </c>
      <c r="CG112" s="135">
        <f>'Нарххо 2024'!CG112</f>
        <v>0</v>
      </c>
      <c r="CH112" s="169">
        <f>'Нарххо 2024'!CH112</f>
        <v>95</v>
      </c>
    </row>
    <row r="113" spans="1:86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0</v>
      </c>
      <c r="CF113" s="135">
        <f>'Нарххо 2024'!CF113</f>
        <v>0</v>
      </c>
      <c r="CG113" s="135">
        <f>'Нарххо 2024'!CG113</f>
        <v>0</v>
      </c>
      <c r="CH113" s="169">
        <f>'Нарххо 2024'!CH113</f>
        <v>6</v>
      </c>
    </row>
    <row r="114" spans="1:86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0</v>
      </c>
      <c r="CF114" s="135">
        <f>'Нарххо 2024'!CF114</f>
        <v>0</v>
      </c>
      <c r="CG114" s="135">
        <f>'Нарххо 2024'!CG114</f>
        <v>0</v>
      </c>
      <c r="CH114" s="169">
        <f>'Нарххо 2024'!CH114</f>
        <v>12.5</v>
      </c>
    </row>
    <row r="115" spans="1:86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0</v>
      </c>
      <c r="CF115" s="135">
        <f>'Нарххо 2024'!CF115</f>
        <v>0</v>
      </c>
      <c r="CG115" s="135">
        <f>'Нарххо 2024'!CG115</f>
        <v>0</v>
      </c>
      <c r="CH115" s="169">
        <f>'Нарххо 2024'!CH115</f>
        <v>11</v>
      </c>
    </row>
    <row r="116" spans="1:86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0</v>
      </c>
      <c r="CF116" s="135">
        <f>'Нарххо 2024'!CF116</f>
        <v>0</v>
      </c>
      <c r="CG116" s="135">
        <f>'Нарххо 2024'!CG116</f>
        <v>0</v>
      </c>
      <c r="CH116" s="169">
        <f>'Нарххо 2024'!CH116</f>
        <v>55</v>
      </c>
    </row>
    <row r="117" spans="1:86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0</v>
      </c>
      <c r="CF117" s="135">
        <f>'Нарххо 2024'!CF117</f>
        <v>0</v>
      </c>
      <c r="CG117" s="135">
        <f>'Нарххо 2024'!CG117</f>
        <v>0</v>
      </c>
      <c r="CH117" s="169">
        <f>'Нарххо 2024'!CH117</f>
        <v>55</v>
      </c>
    </row>
    <row r="118" spans="1:86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0</v>
      </c>
      <c r="CF118" s="135">
        <f>'Нарххо 2024'!CF118</f>
        <v>0</v>
      </c>
      <c r="CG118" s="135">
        <f>'Нарххо 2024'!CG118</f>
        <v>0</v>
      </c>
      <c r="CH118" s="169">
        <f>'Нарххо 2024'!CH118</f>
        <v>5.6</v>
      </c>
    </row>
    <row r="119" spans="1:86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0</v>
      </c>
      <c r="CF119" s="135">
        <f>'Нарххо 2024'!CF119</f>
        <v>0</v>
      </c>
      <c r="CG119" s="135">
        <f>'Нарххо 2024'!CG119</f>
        <v>0</v>
      </c>
      <c r="CH119" s="169">
        <f>'Нарххо 2024'!CH119</f>
        <v>4.7</v>
      </c>
    </row>
    <row r="120" spans="1:86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0</v>
      </c>
      <c r="CF120" s="135">
        <f>'Нарххо 2024'!CF120</f>
        <v>0</v>
      </c>
      <c r="CG120" s="135">
        <f>'Нарххо 2024'!CG120</f>
        <v>0</v>
      </c>
      <c r="CH120" s="169">
        <f>'Нарххо 2024'!CH120</f>
        <v>3.5</v>
      </c>
    </row>
    <row r="121" spans="1:86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0</v>
      </c>
      <c r="CF121" s="135">
        <f>'Нарххо 2024'!CF121</f>
        <v>0</v>
      </c>
      <c r="CG121" s="135">
        <f>'Нарххо 2024'!CG121</f>
        <v>0</v>
      </c>
      <c r="CH121" s="169">
        <f>'Нарххо 2024'!CH121</f>
        <v>25</v>
      </c>
    </row>
    <row r="122" spans="1:86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0</v>
      </c>
      <c r="CF122" s="135">
        <f>'Нарххо 2024'!CF122</f>
        <v>0</v>
      </c>
      <c r="CG122" s="135">
        <f>'Нарххо 2024'!CG122</f>
        <v>0</v>
      </c>
      <c r="CH122" s="169">
        <f>'Нарххо 2024'!CH122</f>
        <v>20</v>
      </c>
    </row>
    <row r="123" spans="1:86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0</v>
      </c>
      <c r="CF123" s="135">
        <f>'Нарххо 2024'!CF123</f>
        <v>0</v>
      </c>
      <c r="CG123" s="135">
        <f>'Нарххо 2024'!CG123</f>
        <v>0</v>
      </c>
      <c r="CH123" s="169">
        <f>'Нарххо 2024'!CH123</f>
        <v>17</v>
      </c>
    </row>
    <row r="124" spans="1:86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0</v>
      </c>
      <c r="CF124" s="135">
        <f>'Нарххо 2024'!CF124</f>
        <v>0</v>
      </c>
      <c r="CG124" s="135">
        <f>'Нарххо 2024'!CG124</f>
        <v>0</v>
      </c>
      <c r="CH124" s="169">
        <f>'Нарххо 2024'!CH124</f>
        <v>4</v>
      </c>
    </row>
    <row r="125" spans="1:86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0</v>
      </c>
      <c r="CF125" s="135">
        <f>'Нарххо 2024'!CF125</f>
        <v>0</v>
      </c>
      <c r="CG125" s="135">
        <f>'Нарххо 2024'!CG125</f>
        <v>0</v>
      </c>
      <c r="CH125" s="169">
        <f>'Нарххо 2024'!CH125</f>
        <v>2.5</v>
      </c>
    </row>
    <row r="126" spans="1:86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0</v>
      </c>
      <c r="CF126" s="135">
        <f>'Нарххо 2024'!CF126</f>
        <v>0</v>
      </c>
      <c r="CG126" s="135">
        <f>'Нарххо 2024'!CG126</f>
        <v>0</v>
      </c>
      <c r="CH126" s="169">
        <f>'Нарххо 2024'!CH126</f>
        <v>30</v>
      </c>
    </row>
    <row r="127" spans="1:86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0</v>
      </c>
      <c r="CF127" s="135">
        <f>'Нарххо 2024'!CF127</f>
        <v>0</v>
      </c>
      <c r="CG127" s="135">
        <f>'Нарххо 2024'!CG127</f>
        <v>0</v>
      </c>
      <c r="CH127" s="169">
        <f>'Нарххо 2024'!CH127</f>
        <v>6.8</v>
      </c>
    </row>
    <row r="128" spans="1:86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0</v>
      </c>
      <c r="CF128" s="135">
        <f>'Нарххо 2024'!CF128</f>
        <v>0</v>
      </c>
      <c r="CG128" s="135">
        <f>'Нарххо 2024'!CG128</f>
        <v>0</v>
      </c>
      <c r="CH128" s="169">
        <f>'Нарххо 2024'!CH128</f>
        <v>10.3</v>
      </c>
    </row>
    <row r="129" spans="1:86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0</v>
      </c>
      <c r="CF129" s="135">
        <f>'Нарххо 2024'!CF129</f>
        <v>0</v>
      </c>
      <c r="CG129" s="135">
        <f>'Нарххо 2024'!CG129</f>
        <v>0</v>
      </c>
      <c r="CH129" s="169">
        <f>'Нарххо 2024'!CH129</f>
        <v>10.6</v>
      </c>
    </row>
    <row r="130" spans="1:86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</row>
    <row r="131" spans="1:86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0</v>
      </c>
      <c r="CF131" s="135">
        <f>'Нарххо 2024'!CF131</f>
        <v>0</v>
      </c>
      <c r="CG131" s="135">
        <f>'Нарххо 2024'!CG131</f>
        <v>0</v>
      </c>
      <c r="CH131" s="169">
        <f>'Нарххо 2024'!CH131</f>
        <v>10.870000000000001</v>
      </c>
    </row>
    <row r="132" spans="1:86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0</v>
      </c>
      <c r="CF132" s="135">
        <f>'Нарххо 2024'!CF132</f>
        <v>0</v>
      </c>
      <c r="CG132" s="135">
        <f>'Нарххо 2024'!CG132</f>
        <v>0</v>
      </c>
      <c r="CH132" s="169">
        <f>'Нарххо 2024'!CH132</f>
        <v>10.93</v>
      </c>
    </row>
    <row r="133" spans="1:8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B133" s="261"/>
      <c r="CH133" s="261"/>
    </row>
    <row r="134" spans="1:8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B134" s="261"/>
      <c r="CH134" s="261"/>
    </row>
    <row r="135" spans="1:8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B135" s="261"/>
      <c r="CH135" s="261"/>
    </row>
    <row r="136" spans="1:86" ht="18" x14ac:dyDescent="0.25">
      <c r="A136" s="299" t="s">
        <v>200</v>
      </c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299"/>
    </row>
    <row r="137" spans="1:86" x14ac:dyDescent="0.3">
      <c r="A137" s="217"/>
      <c r="B137" s="197"/>
      <c r="C137" s="300" t="s">
        <v>30</v>
      </c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1"/>
      <c r="BW137" s="301"/>
      <c r="BX137" s="301"/>
      <c r="BY137" s="301"/>
      <c r="BZ137" s="301"/>
      <c r="CA137" s="301"/>
      <c r="CB137" s="301"/>
      <c r="CC137" s="301"/>
      <c r="CD137" s="301"/>
      <c r="CE137" s="301"/>
      <c r="CF137" s="301"/>
      <c r="CG137" s="301"/>
      <c r="CH137" s="302"/>
    </row>
    <row r="138" spans="1:86" ht="18.75" customHeight="1" x14ac:dyDescent="0.3">
      <c r="A138" s="218"/>
      <c r="B138" s="198"/>
      <c r="C138" s="284" t="s">
        <v>139</v>
      </c>
      <c r="D138" s="285"/>
      <c r="E138" s="285"/>
      <c r="F138" s="286"/>
      <c r="G138" s="280" t="s">
        <v>221</v>
      </c>
      <c r="H138" s="287" t="s">
        <v>139</v>
      </c>
      <c r="I138" s="288"/>
      <c r="J138" s="288"/>
      <c r="K138" s="289"/>
      <c r="L138" s="280" t="s">
        <v>221</v>
      </c>
      <c r="M138" s="287" t="s">
        <v>139</v>
      </c>
      <c r="N138" s="288"/>
      <c r="O138" s="288"/>
      <c r="P138" s="289"/>
      <c r="Q138" s="280" t="s">
        <v>221</v>
      </c>
      <c r="R138" s="287" t="s">
        <v>139</v>
      </c>
      <c r="S138" s="288"/>
      <c r="T138" s="288"/>
      <c r="U138" s="288"/>
      <c r="V138" s="289"/>
      <c r="W138" s="280" t="s">
        <v>221</v>
      </c>
      <c r="X138" s="287" t="s">
        <v>139</v>
      </c>
      <c r="Y138" s="288"/>
      <c r="Z138" s="288"/>
      <c r="AA138" s="288"/>
      <c r="AB138" s="280" t="s">
        <v>221</v>
      </c>
      <c r="AC138" s="287" t="s">
        <v>139</v>
      </c>
      <c r="AD138" s="288"/>
      <c r="AE138" s="288"/>
      <c r="AF138" s="288"/>
      <c r="AG138" s="280" t="s">
        <v>221</v>
      </c>
      <c r="AH138" s="287" t="s">
        <v>139</v>
      </c>
      <c r="AI138" s="288"/>
      <c r="AJ138" s="288"/>
      <c r="AK138" s="288"/>
      <c r="AL138" s="288"/>
      <c r="AM138" s="280" t="s">
        <v>221</v>
      </c>
      <c r="AN138" s="287" t="s">
        <v>139</v>
      </c>
      <c r="AO138" s="288"/>
      <c r="AP138" s="288"/>
      <c r="AQ138" s="288"/>
      <c r="AR138" s="280" t="s">
        <v>221</v>
      </c>
      <c r="AS138" s="287" t="s">
        <v>139</v>
      </c>
      <c r="AT138" s="288"/>
      <c r="AU138" s="288"/>
      <c r="AV138" s="288"/>
      <c r="AW138" s="253"/>
      <c r="AX138" s="280" t="s">
        <v>221</v>
      </c>
      <c r="AY138" s="287" t="s">
        <v>139</v>
      </c>
      <c r="AZ138" s="288"/>
      <c r="BA138" s="288"/>
      <c r="BB138" s="288"/>
      <c r="BC138" s="280" t="s">
        <v>221</v>
      </c>
      <c r="BD138" s="287" t="s">
        <v>139</v>
      </c>
      <c r="BE138" s="288"/>
      <c r="BF138" s="288"/>
      <c r="BG138" s="288"/>
      <c r="BH138" s="280" t="s">
        <v>221</v>
      </c>
      <c r="BI138" s="287" t="s">
        <v>139</v>
      </c>
      <c r="BJ138" s="288"/>
      <c r="BK138" s="288"/>
      <c r="BL138" s="288"/>
      <c r="BM138" s="289"/>
      <c r="BN138" s="280" t="s">
        <v>221</v>
      </c>
      <c r="BO138" s="287" t="s">
        <v>316</v>
      </c>
      <c r="BP138" s="288"/>
      <c r="BQ138" s="288"/>
      <c r="BR138" s="288"/>
      <c r="BS138" s="280" t="s">
        <v>221</v>
      </c>
      <c r="BT138" s="287" t="s">
        <v>316</v>
      </c>
      <c r="BU138" s="288"/>
      <c r="BV138" s="288"/>
      <c r="BW138" s="288"/>
      <c r="BX138" s="280" t="s">
        <v>221</v>
      </c>
      <c r="BY138" s="287" t="s">
        <v>316</v>
      </c>
      <c r="BZ138" s="288"/>
      <c r="CA138" s="288"/>
      <c r="CB138" s="280" t="s">
        <v>221</v>
      </c>
      <c r="CC138" s="287" t="s">
        <v>316</v>
      </c>
      <c r="CD138" s="288"/>
      <c r="CE138" s="288"/>
      <c r="CF138" s="288"/>
      <c r="CG138" s="288"/>
      <c r="CH138" s="280" t="s">
        <v>221</v>
      </c>
    </row>
    <row r="139" spans="1:86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1"/>
      <c r="H139" s="138" t="s">
        <v>141</v>
      </c>
      <c r="I139" s="138" t="s">
        <v>142</v>
      </c>
      <c r="J139" s="138" t="s">
        <v>143</v>
      </c>
      <c r="K139" s="138" t="s">
        <v>144</v>
      </c>
      <c r="L139" s="281"/>
      <c r="M139" s="138" t="s">
        <v>145</v>
      </c>
      <c r="N139" s="138" t="s">
        <v>146</v>
      </c>
      <c r="O139" s="138" t="s">
        <v>147</v>
      </c>
      <c r="P139" s="138" t="s">
        <v>148</v>
      </c>
      <c r="Q139" s="281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1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1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1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1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1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1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1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1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1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1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1"/>
      <c r="BY139" s="138" t="s">
        <v>326</v>
      </c>
      <c r="BZ139" s="138" t="s">
        <v>146</v>
      </c>
      <c r="CA139" s="138" t="s">
        <v>327</v>
      </c>
      <c r="CB139" s="281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1"/>
    </row>
    <row r="140" spans="1:86" ht="18" x14ac:dyDescent="0.25">
      <c r="A140" s="282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</row>
    <row r="141" spans="1:86" ht="18" x14ac:dyDescent="0.25">
      <c r="A141" s="283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0</v>
      </c>
      <c r="CF141" s="135">
        <f>'Нарххо 2024'!CF141</f>
        <v>0</v>
      </c>
      <c r="CG141" s="135">
        <f>'Нарххо 2024'!CG141</f>
        <v>0</v>
      </c>
      <c r="CH141" s="169">
        <f>'Нарххо 2024'!CH141</f>
        <v>4</v>
      </c>
    </row>
    <row r="142" spans="1:86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0</v>
      </c>
      <c r="CF142" s="135">
        <f>'Нарххо 2024'!CF142</f>
        <v>0</v>
      </c>
      <c r="CG142" s="135">
        <f>'Нарххо 2024'!CG142</f>
        <v>0</v>
      </c>
      <c r="CH142" s="169">
        <f>'Нарххо 2024'!CH142</f>
        <v>4.7</v>
      </c>
    </row>
    <row r="143" spans="1:86" ht="18" x14ac:dyDescent="0.25">
      <c r="A143" s="282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</row>
    <row r="144" spans="1:86" ht="18" x14ac:dyDescent="0.25">
      <c r="A144" s="283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0</v>
      </c>
      <c r="CF144" s="135">
        <f>'Нарххо 2024'!CF144</f>
        <v>0</v>
      </c>
      <c r="CG144" s="135">
        <f>'Нарххо 2024'!CG144</f>
        <v>0</v>
      </c>
      <c r="CH144" s="169">
        <f>'Нарххо 2024'!CH144</f>
        <v>2.5</v>
      </c>
    </row>
    <row r="145" spans="1:86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0</v>
      </c>
      <c r="CF145" s="135">
        <f>'Нарххо 2024'!CF145</f>
        <v>0</v>
      </c>
      <c r="CG145" s="135">
        <f>'Нарххо 2024'!CG145</f>
        <v>0</v>
      </c>
      <c r="CH145" s="169">
        <f>'Нарххо 2024'!CH145</f>
        <v>4</v>
      </c>
    </row>
    <row r="146" spans="1:86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0</v>
      </c>
      <c r="CF146" s="135">
        <f>'Нарххо 2024'!CF146</f>
        <v>0</v>
      </c>
      <c r="CG146" s="135">
        <f>'Нарххо 2024'!CG146</f>
        <v>0</v>
      </c>
      <c r="CH146" s="169">
        <f>'Нарххо 2024'!CH146</f>
        <v>14</v>
      </c>
    </row>
    <row r="147" spans="1:86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0</v>
      </c>
      <c r="CF147" s="135">
        <f>'Нарххо 2024'!CF147</f>
        <v>0</v>
      </c>
      <c r="CG147" s="135">
        <f>'Нарххо 2024'!CG147</f>
        <v>0</v>
      </c>
      <c r="CH147" s="169">
        <f>'Нарххо 2024'!CH147</f>
        <v>12</v>
      </c>
    </row>
    <row r="148" spans="1:86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0</v>
      </c>
      <c r="CF148" s="135">
        <f>'Нарххо 2024'!CF148</f>
        <v>0</v>
      </c>
      <c r="CG148" s="135">
        <f>'Нарххо 2024'!CG148</f>
        <v>0</v>
      </c>
      <c r="CH148" s="169">
        <f>'Нарххо 2024'!CH148</f>
        <v>8</v>
      </c>
    </row>
    <row r="149" spans="1:86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0</v>
      </c>
      <c r="CF149" s="135">
        <f>'Нарххо 2024'!CF149</f>
        <v>0</v>
      </c>
      <c r="CG149" s="135">
        <f>'Нарххо 2024'!CG149</f>
        <v>0</v>
      </c>
      <c r="CH149" s="169">
        <f>'Нарххо 2024'!CH149</f>
        <v>19.5</v>
      </c>
    </row>
    <row r="150" spans="1:86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0</v>
      </c>
      <c r="CF150" s="135">
        <f>'Нарххо 2024'!CF150</f>
        <v>0</v>
      </c>
      <c r="CG150" s="135">
        <f>'Нарххо 2024'!CG150</f>
        <v>0</v>
      </c>
      <c r="CH150" s="169">
        <f>'Нарххо 2024'!CH150</f>
        <v>17.8</v>
      </c>
    </row>
    <row r="151" spans="1:86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0</v>
      </c>
      <c r="CF151" s="135">
        <f>'Нарххо 2024'!CF151</f>
        <v>0</v>
      </c>
      <c r="CG151" s="135">
        <f>'Нарххо 2024'!CG151</f>
        <v>0</v>
      </c>
      <c r="CH151" s="169">
        <f>'Нарххо 2024'!CH151</f>
        <v>17.5</v>
      </c>
    </row>
    <row r="152" spans="1:86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0</v>
      </c>
      <c r="CF152" s="135">
        <f>'Нарххо 2024'!CF152</f>
        <v>0</v>
      </c>
      <c r="CG152" s="135">
        <f>'Нарххо 2024'!CG152</f>
        <v>0</v>
      </c>
      <c r="CH152" s="169">
        <f>'Нарххо 2024'!CH152</f>
        <v>85</v>
      </c>
    </row>
    <row r="153" spans="1:86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0</v>
      </c>
      <c r="CF153" s="135">
        <f>'Нарххо 2024'!CF153</f>
        <v>0</v>
      </c>
      <c r="CG153" s="135">
        <f>'Нарххо 2024'!CG153</f>
        <v>0</v>
      </c>
      <c r="CH153" s="169">
        <f>'Нарххо 2024'!CH153</f>
        <v>88</v>
      </c>
    </row>
    <row r="154" spans="1:86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0</v>
      </c>
      <c r="CF154" s="135">
        <f>'Нарххо 2024'!CF154</f>
        <v>0</v>
      </c>
      <c r="CG154" s="135">
        <f>'Нарххо 2024'!CG154</f>
        <v>0</v>
      </c>
      <c r="CH154" s="169">
        <f>'Нарххо 2024'!CH154</f>
        <v>5.5</v>
      </c>
    </row>
    <row r="155" spans="1:86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0</v>
      </c>
      <c r="CF155" s="135">
        <f>'Нарххо 2024'!CF155</f>
        <v>0</v>
      </c>
      <c r="CG155" s="135">
        <f>'Нарххо 2024'!CG155</f>
        <v>0</v>
      </c>
      <c r="CH155" s="169">
        <f>'Нарххо 2024'!CH155</f>
        <v>12.6</v>
      </c>
    </row>
    <row r="156" spans="1:86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0</v>
      </c>
      <c r="CF156" s="135">
        <f>'Нарххо 2024'!CF156</f>
        <v>0</v>
      </c>
      <c r="CG156" s="135">
        <f>'Нарххо 2024'!CG156</f>
        <v>0</v>
      </c>
      <c r="CH156" s="169">
        <f>'Нарххо 2024'!CH156</f>
        <v>12.5</v>
      </c>
    </row>
    <row r="157" spans="1:86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0</v>
      </c>
      <c r="CF157" s="135">
        <f>'Нарххо 2024'!CF157</f>
        <v>0</v>
      </c>
      <c r="CG157" s="135">
        <f>'Нарххо 2024'!CG157</f>
        <v>0</v>
      </c>
      <c r="CH157" s="169">
        <f>'Нарххо 2024'!CH157</f>
        <v>45</v>
      </c>
    </row>
    <row r="158" spans="1:86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0</v>
      </c>
      <c r="CF158" s="135">
        <f>'Нарххо 2024'!CF158</f>
        <v>0</v>
      </c>
      <c r="CG158" s="135">
        <f>'Нарххо 2024'!CG158</f>
        <v>0</v>
      </c>
      <c r="CH158" s="169">
        <f>'Нарххо 2024'!CH158</f>
        <v>55</v>
      </c>
    </row>
    <row r="159" spans="1:86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0</v>
      </c>
      <c r="CF159" s="135">
        <f>'Нарххо 2024'!CF159</f>
        <v>0</v>
      </c>
      <c r="CG159" s="135">
        <f>'Нарххо 2024'!CG159</f>
        <v>0</v>
      </c>
      <c r="CH159" s="169">
        <f>'Нарххо 2024'!CH159</f>
        <v>6.2</v>
      </c>
    </row>
    <row r="160" spans="1:86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0</v>
      </c>
      <c r="CF160" s="135">
        <f>'Нарххо 2024'!CF160</f>
        <v>0</v>
      </c>
      <c r="CG160" s="135">
        <f>'Нарххо 2024'!CG160</f>
        <v>0</v>
      </c>
      <c r="CH160" s="169">
        <f>'Нарххо 2024'!CH160</f>
        <v>4.8</v>
      </c>
    </row>
    <row r="161" spans="1:86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0</v>
      </c>
      <c r="CF161" s="135">
        <f>'Нарххо 2024'!CF161</f>
        <v>0</v>
      </c>
      <c r="CG161" s="135">
        <f>'Нарххо 2024'!CG161</f>
        <v>0</v>
      </c>
      <c r="CH161" s="169">
        <f>'Нарххо 2024'!CH161</f>
        <v>5.0199999999999996</v>
      </c>
    </row>
    <row r="162" spans="1:86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0</v>
      </c>
      <c r="CF162" s="135">
        <f>'Нарххо 2024'!CF162</f>
        <v>0</v>
      </c>
      <c r="CG162" s="135">
        <f>'Нарххо 2024'!CG162</f>
        <v>0</v>
      </c>
      <c r="CH162" s="169">
        <f>'Нарххо 2024'!CH162</f>
        <v>17.8</v>
      </c>
    </row>
    <row r="163" spans="1:86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0</v>
      </c>
      <c r="CF163" s="135">
        <f>'Нарххо 2024'!CF163</f>
        <v>0</v>
      </c>
      <c r="CG163" s="135">
        <f>'Нарххо 2024'!CG163</f>
        <v>0</v>
      </c>
      <c r="CH163" s="169">
        <f>'Нарххо 2024'!CH163</f>
        <v>16.5</v>
      </c>
    </row>
    <row r="164" spans="1:86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0</v>
      </c>
      <c r="CF164" s="135">
        <f>'Нарххо 2024'!CF164</f>
        <v>0</v>
      </c>
      <c r="CG164" s="135">
        <f>'Нарххо 2024'!CG164</f>
        <v>0</v>
      </c>
      <c r="CH164" s="169">
        <f>'Нарххо 2024'!CH164</f>
        <v>16.5</v>
      </c>
    </row>
    <row r="165" spans="1:86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0</v>
      </c>
      <c r="CF165" s="135">
        <f>'Нарххо 2024'!CF165</f>
        <v>0</v>
      </c>
      <c r="CG165" s="135">
        <f>'Нарххо 2024'!CG165</f>
        <v>0</v>
      </c>
      <c r="CH165" s="169">
        <f>'Нарххо 2024'!CH165</f>
        <v>4.5</v>
      </c>
    </row>
    <row r="166" spans="1:86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0</v>
      </c>
      <c r="CF166" s="135">
        <f>'Нарххо 2024'!CF166</f>
        <v>0</v>
      </c>
      <c r="CG166" s="135">
        <f>'Нарххо 2024'!CG166</f>
        <v>0</v>
      </c>
      <c r="CH166" s="169">
        <f>'Нарххо 2024'!CH166</f>
        <v>4</v>
      </c>
    </row>
    <row r="167" spans="1:86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0</v>
      </c>
      <c r="CF167" s="135">
        <f>'Нарххо 2024'!CF167</f>
        <v>0</v>
      </c>
      <c r="CG167" s="135">
        <f>'Нарххо 2024'!CG167</f>
        <v>0</v>
      </c>
      <c r="CH167" s="169">
        <f>'Нарххо 2024'!CH167</f>
        <v>30</v>
      </c>
    </row>
    <row r="168" spans="1:86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0</v>
      </c>
      <c r="CF168" s="135">
        <f>'Нарххо 2024'!CF168</f>
        <v>0</v>
      </c>
      <c r="CG168" s="135">
        <f>'Нарххо 2024'!CG168</f>
        <v>0</v>
      </c>
      <c r="CH168" s="169">
        <f>'Нарххо 2024'!CH168</f>
        <v>9.6</v>
      </c>
    </row>
    <row r="169" spans="1:86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0</v>
      </c>
      <c r="CF169" s="135">
        <f>'Нарххо 2024'!CF169</f>
        <v>0</v>
      </c>
      <c r="CG169" s="135">
        <f>'Нарххо 2024'!CG169</f>
        <v>0</v>
      </c>
      <c r="CH169" s="169">
        <f>'Нарххо 2024'!CH169</f>
        <v>11</v>
      </c>
    </row>
    <row r="170" spans="1:86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0</v>
      </c>
      <c r="CF170" s="135">
        <f>'Нарххо 2024'!CF170</f>
        <v>0</v>
      </c>
      <c r="CG170" s="135">
        <f>'Нарххо 2024'!CG170</f>
        <v>0</v>
      </c>
      <c r="CH170" s="169">
        <f>'Нарххо 2024'!CH170</f>
        <v>11</v>
      </c>
    </row>
    <row r="171" spans="1:86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</row>
    <row r="172" spans="1:86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0</v>
      </c>
      <c r="CF172" s="135">
        <f>'Нарххо 2024'!CF172</f>
        <v>0</v>
      </c>
      <c r="CG172" s="135">
        <f>'Нарххо 2024'!CG172</f>
        <v>0</v>
      </c>
      <c r="CH172" s="169">
        <f>'Нарххо 2024'!CH172</f>
        <v>10.96</v>
      </c>
    </row>
    <row r="173" spans="1:86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0</v>
      </c>
      <c r="CF173" s="135">
        <f>'Нарххо 2024'!CF173</f>
        <v>0</v>
      </c>
      <c r="CG173" s="135">
        <f>'Нарххо 2024'!CG173</f>
        <v>0</v>
      </c>
      <c r="CH173" s="169">
        <f>'Нарххо 2024'!CH173</f>
        <v>11.1</v>
      </c>
    </row>
    <row r="174" spans="1:86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B174" s="261"/>
      <c r="CH174" s="261"/>
    </row>
    <row r="175" spans="1:8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B175" s="261"/>
      <c r="CH175" s="261"/>
    </row>
    <row r="176" spans="1:8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B176" s="261"/>
      <c r="CH176" s="261"/>
    </row>
    <row r="177" spans="1:8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B177" s="261"/>
      <c r="CH177" s="261"/>
    </row>
    <row r="178" spans="1:86" ht="18" x14ac:dyDescent="0.25">
      <c r="A178" s="299" t="s">
        <v>200</v>
      </c>
      <c r="B178" s="299"/>
      <c r="C178" s="299"/>
      <c r="D178" s="299"/>
      <c r="E178" s="299"/>
      <c r="F178" s="299"/>
      <c r="G178" s="299"/>
      <c r="H178" s="299"/>
      <c r="I178" s="299"/>
      <c r="J178" s="299"/>
      <c r="K178" s="299"/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299"/>
      <c r="AM178" s="299"/>
      <c r="AN178" s="299"/>
      <c r="AO178" s="299"/>
      <c r="AP178" s="299"/>
      <c r="AQ178" s="299"/>
      <c r="AR178" s="299"/>
      <c r="AS178" s="299"/>
      <c r="AT178" s="299"/>
      <c r="AU178" s="299"/>
      <c r="AV178" s="299"/>
      <c r="AW178" s="299"/>
      <c r="AX178" s="299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299"/>
    </row>
    <row r="179" spans="1:86" x14ac:dyDescent="0.3">
      <c r="A179" s="217"/>
      <c r="B179" s="197"/>
      <c r="C179" s="300" t="s">
        <v>203</v>
      </c>
      <c r="D179" s="301"/>
      <c r="E179" s="301"/>
      <c r="F179" s="301"/>
      <c r="G179" s="301"/>
      <c r="H179" s="301"/>
      <c r="I179" s="301"/>
      <c r="J179" s="301"/>
      <c r="K179" s="301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F179" s="301"/>
      <c r="BG179" s="301"/>
      <c r="BH179" s="301"/>
      <c r="BI179" s="301"/>
      <c r="BJ179" s="301"/>
      <c r="BK179" s="301"/>
      <c r="BL179" s="301"/>
      <c r="BM179" s="301"/>
      <c r="BN179" s="301"/>
      <c r="BO179" s="301"/>
      <c r="BP179" s="301"/>
      <c r="BQ179" s="301"/>
      <c r="BR179" s="301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2"/>
    </row>
    <row r="180" spans="1:86" ht="18.75" customHeight="1" x14ac:dyDescent="0.3">
      <c r="A180" s="218"/>
      <c r="B180" s="198"/>
      <c r="C180" s="284" t="s">
        <v>139</v>
      </c>
      <c r="D180" s="285"/>
      <c r="E180" s="285"/>
      <c r="F180" s="286"/>
      <c r="G180" s="280" t="s">
        <v>221</v>
      </c>
      <c r="H180" s="287" t="s">
        <v>139</v>
      </c>
      <c r="I180" s="288"/>
      <c r="J180" s="288"/>
      <c r="K180" s="289"/>
      <c r="L180" s="280" t="s">
        <v>221</v>
      </c>
      <c r="M180" s="287" t="s">
        <v>139</v>
      </c>
      <c r="N180" s="288"/>
      <c r="O180" s="288"/>
      <c r="P180" s="289"/>
      <c r="Q180" s="280" t="s">
        <v>221</v>
      </c>
      <c r="R180" s="287" t="s">
        <v>139</v>
      </c>
      <c r="S180" s="288"/>
      <c r="T180" s="288"/>
      <c r="U180" s="288"/>
      <c r="V180" s="289"/>
      <c r="W180" s="280" t="s">
        <v>221</v>
      </c>
      <c r="X180" s="287" t="s">
        <v>139</v>
      </c>
      <c r="Y180" s="288"/>
      <c r="Z180" s="288"/>
      <c r="AA180" s="288"/>
      <c r="AB180" s="280" t="s">
        <v>221</v>
      </c>
      <c r="AC180" s="287" t="s">
        <v>139</v>
      </c>
      <c r="AD180" s="288"/>
      <c r="AE180" s="288"/>
      <c r="AF180" s="288"/>
      <c r="AG180" s="280" t="s">
        <v>221</v>
      </c>
      <c r="AH180" s="287" t="s">
        <v>139</v>
      </c>
      <c r="AI180" s="288"/>
      <c r="AJ180" s="288"/>
      <c r="AK180" s="288"/>
      <c r="AL180" s="288"/>
      <c r="AM180" s="280" t="s">
        <v>221</v>
      </c>
      <c r="AN180" s="287" t="s">
        <v>139</v>
      </c>
      <c r="AO180" s="288"/>
      <c r="AP180" s="288"/>
      <c r="AQ180" s="288"/>
      <c r="AR180" s="280" t="s">
        <v>221</v>
      </c>
      <c r="AS180" s="287" t="s">
        <v>139</v>
      </c>
      <c r="AT180" s="288"/>
      <c r="AU180" s="288"/>
      <c r="AV180" s="288"/>
      <c r="AW180" s="253"/>
      <c r="AX180" s="280" t="s">
        <v>221</v>
      </c>
      <c r="AY180" s="287" t="s">
        <v>139</v>
      </c>
      <c r="AZ180" s="288"/>
      <c r="BA180" s="288"/>
      <c r="BB180" s="288"/>
      <c r="BC180" s="280" t="s">
        <v>221</v>
      </c>
      <c r="BD180" s="287" t="s">
        <v>139</v>
      </c>
      <c r="BE180" s="288"/>
      <c r="BF180" s="288"/>
      <c r="BG180" s="288"/>
      <c r="BH180" s="280" t="s">
        <v>221</v>
      </c>
      <c r="BI180" s="287" t="s">
        <v>139</v>
      </c>
      <c r="BJ180" s="288"/>
      <c r="BK180" s="288"/>
      <c r="BL180" s="288"/>
      <c r="BM180" s="289"/>
      <c r="BN180" s="280" t="s">
        <v>221</v>
      </c>
      <c r="BO180" s="287" t="s">
        <v>316</v>
      </c>
      <c r="BP180" s="288"/>
      <c r="BQ180" s="288"/>
      <c r="BR180" s="288"/>
      <c r="BS180" s="280" t="s">
        <v>221</v>
      </c>
      <c r="BT180" s="287" t="s">
        <v>316</v>
      </c>
      <c r="BU180" s="288"/>
      <c r="BV180" s="288"/>
      <c r="BW180" s="288"/>
      <c r="BX180" s="280" t="s">
        <v>221</v>
      </c>
      <c r="BY180" s="287" t="s">
        <v>316</v>
      </c>
      <c r="BZ180" s="288"/>
      <c r="CA180" s="288"/>
      <c r="CB180" s="280" t="s">
        <v>221</v>
      </c>
      <c r="CC180" s="287" t="s">
        <v>316</v>
      </c>
      <c r="CD180" s="288"/>
      <c r="CE180" s="288"/>
      <c r="CF180" s="288"/>
      <c r="CG180" s="288"/>
      <c r="CH180" s="280" t="s">
        <v>221</v>
      </c>
    </row>
    <row r="181" spans="1:86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1"/>
      <c r="H181" s="138" t="s">
        <v>141</v>
      </c>
      <c r="I181" s="138" t="s">
        <v>142</v>
      </c>
      <c r="J181" s="138" t="s">
        <v>143</v>
      </c>
      <c r="K181" s="138" t="s">
        <v>144</v>
      </c>
      <c r="L181" s="281"/>
      <c r="M181" s="138" t="s">
        <v>145</v>
      </c>
      <c r="N181" s="138" t="s">
        <v>146</v>
      </c>
      <c r="O181" s="138" t="s">
        <v>147</v>
      </c>
      <c r="P181" s="138" t="s">
        <v>148</v>
      </c>
      <c r="Q181" s="281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1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1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1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1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1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1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1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1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1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1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1"/>
      <c r="BY181" s="138" t="s">
        <v>326</v>
      </c>
      <c r="BZ181" s="138" t="s">
        <v>146</v>
      </c>
      <c r="CA181" s="138" t="s">
        <v>327</v>
      </c>
      <c r="CB181" s="281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1"/>
    </row>
    <row r="182" spans="1:86" ht="18" x14ac:dyDescent="0.25">
      <c r="A182" s="282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</row>
    <row r="183" spans="1:86" ht="18" x14ac:dyDescent="0.25">
      <c r="A183" s="283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0</v>
      </c>
      <c r="CF183" s="135">
        <f>'Нарххо 2024'!CF183</f>
        <v>0</v>
      </c>
      <c r="CG183" s="135">
        <f>'Нарххо 2024'!CG183</f>
        <v>0</v>
      </c>
      <c r="CH183" s="169">
        <f>'Нарххо 2024'!CH183</f>
        <v>5.85</v>
      </c>
    </row>
    <row r="184" spans="1:86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0</v>
      </c>
      <c r="CF184" s="135">
        <f>'Нарххо 2024'!CF184</f>
        <v>0</v>
      </c>
      <c r="CG184" s="135">
        <f>'Нарххо 2024'!CG184</f>
        <v>0</v>
      </c>
      <c r="CH184" s="169">
        <f>'Нарххо 2024'!CH184</f>
        <v>5.95</v>
      </c>
    </row>
    <row r="185" spans="1:86" ht="18" x14ac:dyDescent="0.25">
      <c r="A185" s="282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0</v>
      </c>
      <c r="CG185" s="135">
        <f>'Нарххо 2024'!CG185</f>
        <v>0</v>
      </c>
      <c r="CH185" s="169" t="e">
        <f>'Нарххо 2024'!CH185</f>
        <v>#DIV/0!</v>
      </c>
    </row>
    <row r="186" spans="1:86" ht="18" x14ac:dyDescent="0.25">
      <c r="A186" s="283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0</v>
      </c>
      <c r="CF186" s="135">
        <f>'Нарххо 2024'!CF186</f>
        <v>0</v>
      </c>
      <c r="CG186" s="135">
        <f>'Нарххо 2024'!CG186</f>
        <v>0</v>
      </c>
      <c r="CH186" s="169">
        <f>'Нарххо 2024'!CH186</f>
        <v>3.1</v>
      </c>
    </row>
    <row r="187" spans="1:86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0</v>
      </c>
      <c r="CF187" s="135">
        <f>'Нарххо 2024'!CF187</f>
        <v>0</v>
      </c>
      <c r="CG187" s="135">
        <f>'Нарххо 2024'!CG187</f>
        <v>0</v>
      </c>
      <c r="CH187" s="169">
        <f>'Нарххо 2024'!CH187</f>
        <v>5.5</v>
      </c>
    </row>
    <row r="188" spans="1:86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0</v>
      </c>
      <c r="CF188" s="135">
        <f>'Нарххо 2024'!CF188</f>
        <v>0</v>
      </c>
      <c r="CG188" s="135">
        <f>'Нарххо 2024'!CG188</f>
        <v>0</v>
      </c>
      <c r="CH188" s="169">
        <f>'Нарххо 2024'!CH188</f>
        <v>14.6</v>
      </c>
    </row>
    <row r="189" spans="1:86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0</v>
      </c>
      <c r="CF189" s="135">
        <f>'Нарххо 2024'!CF189</f>
        <v>0</v>
      </c>
      <c r="CG189" s="135">
        <f>'Нарххо 2024'!CG189</f>
        <v>0</v>
      </c>
      <c r="CH189" s="169">
        <f>'Нарххо 2024'!CH189</f>
        <v>15.100000000000001</v>
      </c>
    </row>
    <row r="190" spans="1:86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0</v>
      </c>
      <c r="CF190" s="135">
        <f>'Нарххо 2024'!CF190</f>
        <v>0</v>
      </c>
      <c r="CG190" s="135">
        <f>'Нарххо 2024'!CG190</f>
        <v>0</v>
      </c>
      <c r="CH190" s="169">
        <f>'Нарххо 2024'!CH190</f>
        <v>13.5</v>
      </c>
    </row>
    <row r="191" spans="1:86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0</v>
      </c>
      <c r="CF191" s="135">
        <f>'Нарххо 2024'!CF191</f>
        <v>0</v>
      </c>
      <c r="CG191" s="135">
        <f>'Нарххо 2024'!CG191</f>
        <v>0</v>
      </c>
      <c r="CH191" s="169">
        <f>'Нарххо 2024'!CH191</f>
        <v>17.5</v>
      </c>
    </row>
    <row r="192" spans="1:86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0</v>
      </c>
      <c r="CF192" s="135">
        <f>'Нарххо 2024'!CF192</f>
        <v>0</v>
      </c>
      <c r="CG192" s="135">
        <f>'Нарххо 2024'!CG192</f>
        <v>0</v>
      </c>
      <c r="CH192" s="169">
        <f>'Нарххо 2024'!CH192</f>
        <v>14.3</v>
      </c>
    </row>
    <row r="193" spans="1:86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0</v>
      </c>
      <c r="CF193" s="135">
        <f>'Нарххо 2024'!CF193</f>
        <v>0</v>
      </c>
      <c r="CG193" s="135">
        <f>'Нарххо 2024'!CG193</f>
        <v>0</v>
      </c>
      <c r="CH193" s="169">
        <f>'Нарххо 2024'!CH193</f>
        <v>22.96</v>
      </c>
    </row>
    <row r="194" spans="1:86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0</v>
      </c>
      <c r="CF194" s="135">
        <f>'Нарххо 2024'!CF194</f>
        <v>0</v>
      </c>
      <c r="CG194" s="135">
        <f>'Нарххо 2024'!CG194</f>
        <v>0</v>
      </c>
      <c r="CH194" s="169">
        <f>'Нарххо 2024'!CH194</f>
        <v>95</v>
      </c>
    </row>
    <row r="195" spans="1:86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0</v>
      </c>
      <c r="CF195" s="135">
        <f>'Нарххо 2024'!CF195</f>
        <v>0</v>
      </c>
      <c r="CG195" s="135">
        <f>'Нарххо 2024'!CG195</f>
        <v>0</v>
      </c>
      <c r="CH195" s="169">
        <f>'Нарххо 2024'!CH195</f>
        <v>100</v>
      </c>
    </row>
    <row r="196" spans="1:86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0</v>
      </c>
      <c r="CF196" s="135">
        <f>'Нарххо 2024'!CF196</f>
        <v>0</v>
      </c>
      <c r="CG196" s="135">
        <f>'Нарххо 2024'!CG196</f>
        <v>0</v>
      </c>
      <c r="CH196" s="169">
        <f>'Нарххо 2024'!CH196</f>
        <v>6.3000000000000007</v>
      </c>
    </row>
    <row r="197" spans="1:86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0</v>
      </c>
      <c r="CF197" s="135">
        <f>'Нарххо 2024'!CF197</f>
        <v>0</v>
      </c>
      <c r="CG197" s="135">
        <f>'Нарххо 2024'!CG197</f>
        <v>0</v>
      </c>
      <c r="CH197" s="169">
        <f>'Нарххо 2024'!CH197</f>
        <v>13.100000000000001</v>
      </c>
    </row>
    <row r="198" spans="1:86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0</v>
      </c>
      <c r="CF198" s="135">
        <f>'Нарххо 2024'!CF198</f>
        <v>0</v>
      </c>
      <c r="CG198" s="135">
        <f>'Нарххо 2024'!CG198</f>
        <v>0</v>
      </c>
      <c r="CH198" s="169">
        <f>'Нарххо 2024'!CH198</f>
        <v>11.2</v>
      </c>
    </row>
    <row r="199" spans="1:86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0</v>
      </c>
      <c r="CF199" s="135">
        <f>'Нарххо 2024'!CF199</f>
        <v>0</v>
      </c>
      <c r="CG199" s="135">
        <f>'Нарххо 2024'!CG199</f>
        <v>0</v>
      </c>
      <c r="CH199" s="169">
        <f>'Нарххо 2024'!CH199</f>
        <v>52.7</v>
      </c>
    </row>
    <row r="200" spans="1:86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0</v>
      </c>
      <c r="CF200" s="135">
        <f>'Нарххо 2024'!CF200</f>
        <v>0</v>
      </c>
      <c r="CG200" s="135">
        <f>'Нарххо 2024'!CG200</f>
        <v>0</v>
      </c>
      <c r="CH200" s="169">
        <f>'Нарххо 2024'!CH200</f>
        <v>34.4</v>
      </c>
    </row>
    <row r="201" spans="1:86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0</v>
      </c>
      <c r="CF201" s="135">
        <f>'Нарххо 2024'!CF201</f>
        <v>0</v>
      </c>
      <c r="CG201" s="135">
        <f>'Нарххо 2024'!CG201</f>
        <v>0</v>
      </c>
      <c r="CH201" s="169">
        <f>'Нарххо 2024'!CH201</f>
        <v>5.23</v>
      </c>
    </row>
    <row r="202" spans="1:86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0</v>
      </c>
      <c r="CF202" s="135">
        <f>'Нарххо 2024'!CF202</f>
        <v>0</v>
      </c>
      <c r="CG202" s="135">
        <f>'Нарххо 2024'!CG202</f>
        <v>0</v>
      </c>
      <c r="CH202" s="169">
        <f>'Нарххо 2024'!CH202</f>
        <v>4.3499999999999996</v>
      </c>
    </row>
    <row r="203" spans="1:86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0</v>
      </c>
      <c r="CF203" s="135">
        <f>'Нарххо 2024'!CF203</f>
        <v>0</v>
      </c>
      <c r="CG203" s="135">
        <f>'Нарххо 2024'!CG203</f>
        <v>0</v>
      </c>
      <c r="CH203" s="169">
        <f>'Нарххо 2024'!CH203</f>
        <v>4.2</v>
      </c>
    </row>
    <row r="204" spans="1:86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0</v>
      </c>
      <c r="CF204" s="135">
        <f>'Нарххо 2024'!CF204</f>
        <v>0</v>
      </c>
      <c r="CG204" s="135">
        <f>'Нарххо 2024'!CG204</f>
        <v>0</v>
      </c>
      <c r="CH204" s="169">
        <f>'Нарххо 2024'!CH204</f>
        <v>21.4</v>
      </c>
    </row>
    <row r="205" spans="1:86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0</v>
      </c>
      <c r="CF205" s="135">
        <f>'Нарххо 2024'!CF205</f>
        <v>0</v>
      </c>
      <c r="CG205" s="135">
        <f>'Нарххо 2024'!CG205</f>
        <v>0</v>
      </c>
      <c r="CH205" s="169">
        <f>'Нарххо 2024'!CH205</f>
        <v>21.6</v>
      </c>
    </row>
    <row r="206" spans="1:86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0</v>
      </c>
      <c r="CF206" s="135">
        <f>'Нарххо 2024'!CF206</f>
        <v>0</v>
      </c>
      <c r="CG206" s="135">
        <f>'Нарххо 2024'!CG206</f>
        <v>0</v>
      </c>
      <c r="CH206" s="169">
        <f>'Нарххо 2024'!CH206</f>
        <v>17.799999999999997</v>
      </c>
    </row>
    <row r="207" spans="1:86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0</v>
      </c>
      <c r="CF207" s="135">
        <f>'Нарххо 2024'!CF207</f>
        <v>0</v>
      </c>
      <c r="CG207" s="135">
        <f>'Нарххо 2024'!CG207</f>
        <v>0</v>
      </c>
      <c r="CH207" s="169">
        <f>'Нарххо 2024'!CH207</f>
        <v>4.2</v>
      </c>
    </row>
    <row r="208" spans="1:86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0</v>
      </c>
      <c r="CF208" s="135">
        <f>'Нарххо 2024'!CF208</f>
        <v>0</v>
      </c>
      <c r="CG208" s="135">
        <f>'Нарххо 2024'!CG208</f>
        <v>0</v>
      </c>
      <c r="CH208" s="169">
        <f>'Нарххо 2024'!CH208</f>
        <v>3.1</v>
      </c>
    </row>
    <row r="209" spans="1:86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0</v>
      </c>
      <c r="CF209" s="135">
        <f>'Нарххо 2024'!CF209</f>
        <v>0</v>
      </c>
      <c r="CG209" s="135">
        <f>'Нарххо 2024'!CG209</f>
        <v>0</v>
      </c>
      <c r="CH209" s="169">
        <f>'Нарххо 2024'!CH209</f>
        <v>38.9</v>
      </c>
    </row>
    <row r="210" spans="1:86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0</v>
      </c>
      <c r="CF210" s="135">
        <f>'Нарххо 2024'!CF210</f>
        <v>0</v>
      </c>
      <c r="CG210" s="135">
        <f>'Нарххо 2024'!CG210</f>
        <v>0</v>
      </c>
      <c r="CH210" s="169">
        <f>'Нарххо 2024'!CH210</f>
        <v>6.87</v>
      </c>
    </row>
    <row r="211" spans="1:86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0</v>
      </c>
      <c r="CF211" s="135">
        <f>'Нарххо 2024'!CF211</f>
        <v>0</v>
      </c>
      <c r="CG211" s="135">
        <f>'Нарххо 2024'!CG211</f>
        <v>0</v>
      </c>
      <c r="CH211" s="169">
        <f>'Нарххо 2024'!CH211</f>
        <v>5.77</v>
      </c>
    </row>
    <row r="212" spans="1:86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0</v>
      </c>
      <c r="CF212" s="135">
        <f>'Нарххо 2024'!CF212</f>
        <v>0</v>
      </c>
      <c r="CG212" s="135">
        <f>'Нарххо 2024'!CG212</f>
        <v>0</v>
      </c>
      <c r="CH212" s="169">
        <f>'Нарххо 2024'!CH212</f>
        <v>10.66</v>
      </c>
    </row>
    <row r="213" spans="1:86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</row>
    <row r="214" spans="1:86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0</v>
      </c>
      <c r="CF214" s="135">
        <f>'Нарххо 2024'!CF214</f>
        <v>0</v>
      </c>
      <c r="CG214" s="135">
        <f>'Нарххо 2024'!CG214</f>
        <v>0</v>
      </c>
      <c r="CH214" s="169">
        <f>'Нарххо 2024'!CH214</f>
        <v>10.9</v>
      </c>
    </row>
    <row r="215" spans="1:86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0</v>
      </c>
      <c r="CF215" s="135">
        <f>'Нарххо 2024'!CF215</f>
        <v>0</v>
      </c>
      <c r="CG215" s="135">
        <f>'Нарххо 2024'!CG215</f>
        <v>0</v>
      </c>
      <c r="CH215" s="169">
        <f>'Нарххо 2024'!CH215</f>
        <v>10.95</v>
      </c>
    </row>
    <row r="216" spans="1:8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B216" s="261"/>
      <c r="CH216" s="261"/>
    </row>
    <row r="217" spans="1:8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B217" s="261"/>
      <c r="CH217" s="261"/>
    </row>
    <row r="218" spans="1:8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B218" s="261"/>
      <c r="CH218" s="261"/>
    </row>
    <row r="219" spans="1:86" ht="18" x14ac:dyDescent="0.25">
      <c r="A219" s="299" t="s">
        <v>200</v>
      </c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299"/>
      <c r="AM219" s="299"/>
      <c r="AN219" s="299"/>
      <c r="AO219" s="299"/>
      <c r="AP219" s="299"/>
      <c r="AQ219" s="299"/>
      <c r="AR219" s="299"/>
      <c r="AS219" s="299"/>
      <c r="AT219" s="299"/>
      <c r="AU219" s="299"/>
      <c r="AV219" s="299"/>
      <c r="AW219" s="299"/>
      <c r="AX219" s="299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299"/>
    </row>
    <row r="220" spans="1:86" x14ac:dyDescent="0.3">
      <c r="A220" s="217"/>
      <c r="B220" s="197"/>
      <c r="C220" s="300" t="s">
        <v>204</v>
      </c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  <c r="AH220" s="301"/>
      <c r="AI220" s="301"/>
      <c r="AJ220" s="301"/>
      <c r="AK220" s="301"/>
      <c r="AL220" s="301"/>
      <c r="AM220" s="301"/>
      <c r="AN220" s="301"/>
      <c r="AO220" s="301"/>
      <c r="AP220" s="301"/>
      <c r="AQ220" s="301"/>
      <c r="AR220" s="301"/>
      <c r="AS220" s="301"/>
      <c r="AT220" s="301"/>
      <c r="AU220" s="301"/>
      <c r="AV220" s="301"/>
      <c r="AW220" s="301"/>
      <c r="AX220" s="301"/>
      <c r="AY220" s="301"/>
      <c r="AZ220" s="301"/>
      <c r="BA220" s="301"/>
      <c r="BB220" s="301"/>
      <c r="BC220" s="301"/>
      <c r="BD220" s="301"/>
      <c r="BE220" s="301"/>
      <c r="BF220" s="301"/>
      <c r="BG220" s="301"/>
      <c r="BH220" s="301"/>
      <c r="BI220" s="301"/>
      <c r="BJ220" s="301"/>
      <c r="BK220" s="301"/>
      <c r="BL220" s="301"/>
      <c r="BM220" s="301"/>
      <c r="BN220" s="301"/>
      <c r="BO220" s="301"/>
      <c r="BP220" s="301"/>
      <c r="BQ220" s="301"/>
      <c r="BR220" s="301"/>
      <c r="BS220" s="301"/>
      <c r="BT220" s="301"/>
      <c r="BU220" s="301"/>
      <c r="BV220" s="301"/>
      <c r="BW220" s="301"/>
      <c r="BX220" s="301"/>
      <c r="BY220" s="301"/>
      <c r="BZ220" s="301"/>
      <c r="CA220" s="301"/>
      <c r="CB220" s="301"/>
      <c r="CC220" s="301"/>
      <c r="CD220" s="301"/>
      <c r="CE220" s="301"/>
      <c r="CF220" s="301"/>
      <c r="CG220" s="301"/>
      <c r="CH220" s="302"/>
    </row>
    <row r="221" spans="1:86" ht="18.75" customHeight="1" x14ac:dyDescent="0.3">
      <c r="A221" s="218"/>
      <c r="B221" s="198"/>
      <c r="C221" s="284" t="s">
        <v>139</v>
      </c>
      <c r="D221" s="285"/>
      <c r="E221" s="285"/>
      <c r="F221" s="286"/>
      <c r="G221" s="280" t="s">
        <v>221</v>
      </c>
      <c r="H221" s="287" t="s">
        <v>139</v>
      </c>
      <c r="I221" s="288"/>
      <c r="J221" s="288"/>
      <c r="K221" s="289"/>
      <c r="L221" s="280" t="s">
        <v>221</v>
      </c>
      <c r="M221" s="287" t="s">
        <v>139</v>
      </c>
      <c r="N221" s="288"/>
      <c r="O221" s="288"/>
      <c r="P221" s="289"/>
      <c r="Q221" s="280" t="s">
        <v>221</v>
      </c>
      <c r="R221" s="287" t="s">
        <v>139</v>
      </c>
      <c r="S221" s="288"/>
      <c r="T221" s="288"/>
      <c r="U221" s="288"/>
      <c r="V221" s="289"/>
      <c r="W221" s="280" t="s">
        <v>221</v>
      </c>
      <c r="X221" s="287" t="s">
        <v>139</v>
      </c>
      <c r="Y221" s="288"/>
      <c r="Z221" s="288"/>
      <c r="AA221" s="288"/>
      <c r="AB221" s="280" t="s">
        <v>221</v>
      </c>
      <c r="AC221" s="287" t="s">
        <v>139</v>
      </c>
      <c r="AD221" s="288"/>
      <c r="AE221" s="288"/>
      <c r="AF221" s="288"/>
      <c r="AG221" s="280" t="s">
        <v>221</v>
      </c>
      <c r="AH221" s="287" t="s">
        <v>139</v>
      </c>
      <c r="AI221" s="288"/>
      <c r="AJ221" s="288"/>
      <c r="AK221" s="288"/>
      <c r="AL221" s="288"/>
      <c r="AM221" s="280" t="s">
        <v>221</v>
      </c>
      <c r="AN221" s="287" t="s">
        <v>139</v>
      </c>
      <c r="AO221" s="288"/>
      <c r="AP221" s="288"/>
      <c r="AQ221" s="288"/>
      <c r="AR221" s="280" t="s">
        <v>221</v>
      </c>
      <c r="AS221" s="287" t="s">
        <v>139</v>
      </c>
      <c r="AT221" s="288"/>
      <c r="AU221" s="288"/>
      <c r="AV221" s="288"/>
      <c r="AW221" s="253"/>
      <c r="AX221" s="280" t="s">
        <v>221</v>
      </c>
      <c r="AY221" s="287" t="s">
        <v>139</v>
      </c>
      <c r="AZ221" s="288"/>
      <c r="BA221" s="288"/>
      <c r="BB221" s="288"/>
      <c r="BC221" s="280" t="s">
        <v>221</v>
      </c>
      <c r="BD221" s="287" t="s">
        <v>139</v>
      </c>
      <c r="BE221" s="288"/>
      <c r="BF221" s="288"/>
      <c r="BG221" s="288"/>
      <c r="BH221" s="280" t="s">
        <v>221</v>
      </c>
      <c r="BI221" s="287" t="s">
        <v>139</v>
      </c>
      <c r="BJ221" s="288"/>
      <c r="BK221" s="288"/>
      <c r="BL221" s="288"/>
      <c r="BM221" s="289"/>
      <c r="BN221" s="280" t="s">
        <v>221</v>
      </c>
      <c r="BO221" s="287" t="s">
        <v>316</v>
      </c>
      <c r="BP221" s="288"/>
      <c r="BQ221" s="288"/>
      <c r="BR221" s="288"/>
      <c r="BS221" s="280" t="s">
        <v>221</v>
      </c>
      <c r="BT221" s="287" t="s">
        <v>316</v>
      </c>
      <c r="BU221" s="288"/>
      <c r="BV221" s="288"/>
      <c r="BW221" s="288"/>
      <c r="BX221" s="280" t="s">
        <v>221</v>
      </c>
      <c r="BY221" s="287" t="s">
        <v>316</v>
      </c>
      <c r="BZ221" s="288"/>
      <c r="CA221" s="288"/>
      <c r="CB221" s="280" t="s">
        <v>221</v>
      </c>
      <c r="CC221" s="287" t="s">
        <v>316</v>
      </c>
      <c r="CD221" s="288"/>
      <c r="CE221" s="288"/>
      <c r="CF221" s="288"/>
      <c r="CG221" s="288"/>
      <c r="CH221" s="280" t="s">
        <v>221</v>
      </c>
    </row>
    <row r="222" spans="1:86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1"/>
      <c r="H222" s="138" t="s">
        <v>141</v>
      </c>
      <c r="I222" s="138" t="s">
        <v>142</v>
      </c>
      <c r="J222" s="138" t="s">
        <v>143</v>
      </c>
      <c r="K222" s="138" t="s">
        <v>144</v>
      </c>
      <c r="L222" s="281"/>
      <c r="M222" s="138" t="s">
        <v>145</v>
      </c>
      <c r="N222" s="138" t="s">
        <v>146</v>
      </c>
      <c r="O222" s="138" t="s">
        <v>147</v>
      </c>
      <c r="P222" s="138" t="s">
        <v>148</v>
      </c>
      <c r="Q222" s="281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1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1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1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1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1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1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1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1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1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1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1"/>
      <c r="BY222" s="138" t="s">
        <v>326</v>
      </c>
      <c r="BZ222" s="138" t="s">
        <v>146</v>
      </c>
      <c r="CA222" s="138" t="s">
        <v>327</v>
      </c>
      <c r="CB222" s="281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1"/>
    </row>
    <row r="223" spans="1:86" ht="18" x14ac:dyDescent="0.25">
      <c r="A223" s="282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</row>
    <row r="224" spans="1:86" ht="18" x14ac:dyDescent="0.25">
      <c r="A224" s="283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0</v>
      </c>
      <c r="CF224" s="135">
        <f>'Нарххо 2024'!CF224</f>
        <v>0</v>
      </c>
      <c r="CG224" s="135">
        <f>'Нарххо 2024'!CG224</f>
        <v>0</v>
      </c>
      <c r="CH224" s="169">
        <f>'Нарххо 2024'!CH224</f>
        <v>6</v>
      </c>
    </row>
    <row r="225" spans="1:86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0</v>
      </c>
      <c r="CF225" s="135">
        <f>'Нарххо 2024'!CF225</f>
        <v>0</v>
      </c>
      <c r="CG225" s="135">
        <f>'Нарххо 2024'!CG225</f>
        <v>0</v>
      </c>
      <c r="CH225" s="169">
        <f>'Нарххо 2024'!CH225</f>
        <v>7</v>
      </c>
    </row>
    <row r="226" spans="1:86" ht="18" x14ac:dyDescent="0.25">
      <c r="A226" s="282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</row>
    <row r="227" spans="1:86" ht="18" x14ac:dyDescent="0.25">
      <c r="A227" s="283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0</v>
      </c>
      <c r="CF227" s="135">
        <f>'Нарххо 2024'!CF227</f>
        <v>0</v>
      </c>
      <c r="CG227" s="135">
        <f>'Нарххо 2024'!CG227</f>
        <v>0</v>
      </c>
      <c r="CH227" s="169">
        <f>'Нарххо 2024'!CH227</f>
        <v>2.92</v>
      </c>
    </row>
    <row r="228" spans="1:86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0</v>
      </c>
      <c r="CF228" s="135">
        <f>'Нарххо 2024'!CF228</f>
        <v>0</v>
      </c>
      <c r="CG228" s="135">
        <f>'Нарххо 2024'!CG228</f>
        <v>0</v>
      </c>
      <c r="CH228" s="169">
        <f>'Нарххо 2024'!CH228</f>
        <v>4.4000000000000004</v>
      </c>
    </row>
    <row r="229" spans="1:86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0</v>
      </c>
      <c r="CF229" s="135">
        <f>'Нарххо 2024'!CF229</f>
        <v>0</v>
      </c>
      <c r="CG229" s="135">
        <f>'Нарххо 2024'!CG229</f>
        <v>0</v>
      </c>
      <c r="CH229" s="169">
        <f>'Нарххо 2024'!CH229</f>
        <v>19.2</v>
      </c>
    </row>
    <row r="230" spans="1:86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0</v>
      </c>
      <c r="CF230" s="135">
        <f>'Нарххо 2024'!CF230</f>
        <v>0</v>
      </c>
      <c r="CG230" s="135">
        <f>'Нарххо 2024'!CG230</f>
        <v>0</v>
      </c>
      <c r="CH230" s="169">
        <f>'Нарххо 2024'!CH230</f>
        <v>17.899999999999999</v>
      </c>
    </row>
    <row r="231" spans="1:86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0</v>
      </c>
      <c r="CF231" s="135">
        <f>'Нарххо 2024'!CF231</f>
        <v>0</v>
      </c>
      <c r="CG231" s="135">
        <f>'Нарххо 2024'!CG231</f>
        <v>0</v>
      </c>
      <c r="CH231" s="169">
        <f>'Нарххо 2024'!CH231</f>
        <v>15.9</v>
      </c>
    </row>
    <row r="232" spans="1:86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0</v>
      </c>
      <c r="CF232" s="135">
        <f>'Нарххо 2024'!CF232</f>
        <v>0</v>
      </c>
      <c r="CG232" s="135">
        <f>'Нарххо 2024'!CG232</f>
        <v>0</v>
      </c>
      <c r="CH232" s="169">
        <f>'Нарххо 2024'!CH232</f>
        <v>13.6</v>
      </c>
    </row>
    <row r="233" spans="1:86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0</v>
      </c>
      <c r="CF233" s="135">
        <f>'Нарххо 2024'!CF233</f>
        <v>0</v>
      </c>
      <c r="CG233" s="135">
        <f>'Нарххо 2024'!CG233</f>
        <v>0</v>
      </c>
      <c r="CH233" s="169">
        <f>'Нарххо 2024'!CH233</f>
        <v>16.75</v>
      </c>
    </row>
    <row r="234" spans="1:86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0</v>
      </c>
      <c r="CF234" s="135">
        <f>'Нарххо 2024'!CF234</f>
        <v>0</v>
      </c>
      <c r="CG234" s="135">
        <f>'Нарххо 2024'!CG234</f>
        <v>0</v>
      </c>
      <c r="CH234" s="169">
        <f>'Нарххо 2024'!CH234</f>
        <v>16.8</v>
      </c>
    </row>
    <row r="235" spans="1:86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0</v>
      </c>
      <c r="CF235" s="135">
        <f>'Нарххо 2024'!CF235</f>
        <v>0</v>
      </c>
      <c r="CG235" s="135">
        <f>'Нарххо 2024'!CG235</f>
        <v>0</v>
      </c>
      <c r="CH235" s="169">
        <f>'Нарххо 2024'!CH235</f>
        <v>93.1</v>
      </c>
    </row>
    <row r="236" spans="1:86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0</v>
      </c>
      <c r="CF236" s="135">
        <f>'Нарххо 2024'!CF236</f>
        <v>0</v>
      </c>
      <c r="CG236" s="135">
        <f>'Нарххо 2024'!CG236</f>
        <v>0</v>
      </c>
      <c r="CH236" s="169">
        <f>'Нарххо 2024'!CH236</f>
        <v>96.5</v>
      </c>
    </row>
    <row r="237" spans="1:86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0</v>
      </c>
      <c r="CF237" s="135">
        <f>'Нарххо 2024'!CF237</f>
        <v>0</v>
      </c>
      <c r="CG237" s="135">
        <f>'Нарххо 2024'!CG237</f>
        <v>0</v>
      </c>
      <c r="CH237" s="169">
        <f>'Нарххо 2024'!CH237</f>
        <v>7</v>
      </c>
    </row>
    <row r="238" spans="1:86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0</v>
      </c>
      <c r="CF238" s="135">
        <f>'Нарххо 2024'!CF238</f>
        <v>0</v>
      </c>
      <c r="CG238" s="135">
        <f>'Нарххо 2024'!CG238</f>
        <v>0</v>
      </c>
      <c r="CH238" s="169">
        <f>'Нарххо 2024'!CH238</f>
        <v>13.2</v>
      </c>
    </row>
    <row r="239" spans="1:86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0</v>
      </c>
      <c r="CF239" s="135">
        <f>'Нарххо 2024'!CF239</f>
        <v>0</v>
      </c>
      <c r="CG239" s="135">
        <f>'Нарххо 2024'!CG239</f>
        <v>0</v>
      </c>
      <c r="CH239" s="169">
        <f>'Нарххо 2024'!CH239</f>
        <v>11</v>
      </c>
    </row>
    <row r="240" spans="1:86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0</v>
      </c>
      <c r="CF240" s="135">
        <f>'Нарххо 2024'!CF240</f>
        <v>0</v>
      </c>
      <c r="CG240" s="135">
        <f>'Нарххо 2024'!CG240</f>
        <v>0</v>
      </c>
      <c r="CH240" s="169">
        <f>'Нарххо 2024'!CH240</f>
        <v>84</v>
      </c>
    </row>
    <row r="241" spans="1:86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0</v>
      </c>
      <c r="CF241" s="135">
        <f>'Нарххо 2024'!CF241</f>
        <v>0</v>
      </c>
      <c r="CG241" s="135">
        <f>'Нарххо 2024'!CG241</f>
        <v>0</v>
      </c>
      <c r="CH241" s="169">
        <f>'Нарххо 2024'!CH241</f>
        <v>118</v>
      </c>
    </row>
    <row r="242" spans="1:86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0</v>
      </c>
      <c r="CF242" s="135">
        <f>'Нарххо 2024'!CF242</f>
        <v>0</v>
      </c>
      <c r="CG242" s="135">
        <f>'Нарххо 2024'!CG242</f>
        <v>0</v>
      </c>
      <c r="CH242" s="169">
        <f>'Нарххо 2024'!CH242</f>
        <v>4.9800000000000004</v>
      </c>
    </row>
    <row r="243" spans="1:86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0</v>
      </c>
      <c r="CF243" s="135">
        <f>'Нарххо 2024'!CF243</f>
        <v>0</v>
      </c>
      <c r="CG243" s="135">
        <f>'Нарххо 2024'!CG243</f>
        <v>0</v>
      </c>
      <c r="CH243" s="169">
        <f>'Нарххо 2024'!CH243</f>
        <v>4.18</v>
      </c>
    </row>
    <row r="244" spans="1:86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0</v>
      </c>
      <c r="CF244" s="135">
        <f>'Нарххо 2024'!CF244</f>
        <v>0</v>
      </c>
      <c r="CG244" s="135">
        <f>'Нарххо 2024'!CG244</f>
        <v>0</v>
      </c>
      <c r="CH244" s="169">
        <f>'Нарххо 2024'!CH244</f>
        <v>3.62</v>
      </c>
    </row>
    <row r="245" spans="1:86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0</v>
      </c>
      <c r="CF245" s="135">
        <f>'Нарххо 2024'!CF245</f>
        <v>0</v>
      </c>
      <c r="CG245" s="135">
        <f>'Нарххо 2024'!CG245</f>
        <v>0</v>
      </c>
      <c r="CH245" s="169">
        <f>'Нарххо 2024'!CH245</f>
        <v>21.4</v>
      </c>
    </row>
    <row r="246" spans="1:86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0</v>
      </c>
      <c r="CF246" s="135">
        <f>'Нарххо 2024'!CF246</f>
        <v>0</v>
      </c>
      <c r="CG246" s="135">
        <f>'Нарххо 2024'!CG246</f>
        <v>0</v>
      </c>
      <c r="CH246" s="169">
        <f>'Нарххо 2024'!CH246</f>
        <v>21.2</v>
      </c>
    </row>
    <row r="247" spans="1:86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0</v>
      </c>
      <c r="CF247" s="135">
        <f>'Нарххо 2024'!CF247</f>
        <v>0</v>
      </c>
      <c r="CG247" s="135">
        <f>'Нарххо 2024'!CG247</f>
        <v>0</v>
      </c>
      <c r="CH247" s="169">
        <f>'Нарххо 2024'!CH247</f>
        <v>19</v>
      </c>
    </row>
    <row r="248" spans="1:86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0</v>
      </c>
      <c r="CF248" s="135">
        <f>'Нарххо 2024'!CF248</f>
        <v>0</v>
      </c>
      <c r="CG248" s="135">
        <f>'Нарххо 2024'!CG248</f>
        <v>0</v>
      </c>
      <c r="CH248" s="169">
        <f>'Нарххо 2024'!CH248</f>
        <v>8.6</v>
      </c>
    </row>
    <row r="249" spans="1:86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0</v>
      </c>
      <c r="CF249" s="135">
        <f>'Нарххо 2024'!CF249</f>
        <v>0</v>
      </c>
      <c r="CG249" s="135">
        <f>'Нарххо 2024'!CG249</f>
        <v>0</v>
      </c>
      <c r="CH249" s="169">
        <f>'Нарххо 2024'!CH249</f>
        <v>8.8000000000000007</v>
      </c>
    </row>
    <row r="250" spans="1:86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0</v>
      </c>
      <c r="CF250" s="135">
        <f>'Нарххо 2024'!CF250</f>
        <v>0</v>
      </c>
      <c r="CG250" s="135">
        <f>'Нарххо 2024'!CG250</f>
        <v>0</v>
      </c>
      <c r="CH250" s="169">
        <f>'Нарххо 2024'!CH250</f>
        <v>54</v>
      </c>
    </row>
    <row r="251" spans="1:86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0</v>
      </c>
      <c r="CF251" s="135">
        <f>'Нарххо 2024'!CF251</f>
        <v>0</v>
      </c>
      <c r="CG251" s="135">
        <f>'Нарххо 2024'!CG251</f>
        <v>0</v>
      </c>
      <c r="CH251" s="169">
        <f>'Нарххо 2024'!CH251</f>
        <v>6.85</v>
      </c>
    </row>
    <row r="252" spans="1:86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0</v>
      </c>
      <c r="CF252" s="135">
        <f>'Нарххо 2024'!CF252</f>
        <v>0</v>
      </c>
      <c r="CG252" s="135">
        <f>'Нарххо 2024'!CG252</f>
        <v>0</v>
      </c>
      <c r="CH252" s="169">
        <f>'Нарххо 2024'!CH252</f>
        <v>11.6</v>
      </c>
    </row>
    <row r="253" spans="1:86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0</v>
      </c>
      <c r="CF253" s="135">
        <f>'Нарххо 2024'!CF253</f>
        <v>0</v>
      </c>
      <c r="CG253" s="135">
        <f>'Нарххо 2024'!CG253</f>
        <v>0</v>
      </c>
      <c r="CH253" s="169">
        <f>'Нарххо 2024'!CH253</f>
        <v>10.6</v>
      </c>
    </row>
    <row r="254" spans="1:86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</row>
    <row r="255" spans="1:86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0</v>
      </c>
      <c r="CF255" s="135">
        <f>'Нарххо 2024'!CF255</f>
        <v>0</v>
      </c>
      <c r="CG255" s="135">
        <f>'Нарххо 2024'!CG255</f>
        <v>0</v>
      </c>
      <c r="CH255" s="169">
        <f>'Нарххо 2024'!CH255</f>
        <v>10.905000000000001</v>
      </c>
    </row>
    <row r="256" spans="1:86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0</v>
      </c>
      <c r="CF256" s="135">
        <f>'Нарххо 2024'!CF256</f>
        <v>0</v>
      </c>
      <c r="CG256" s="135">
        <f>'Нарххо 2024'!CG256</f>
        <v>0</v>
      </c>
      <c r="CH256" s="169">
        <f>'Нарххо 2024'!CH256</f>
        <v>10.98</v>
      </c>
    </row>
    <row r="257" spans="1:8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B257" s="261"/>
      <c r="CH257" s="261"/>
    </row>
    <row r="258" spans="1:8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B258" s="261"/>
      <c r="CH258" s="261"/>
    </row>
    <row r="259" spans="1:8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B259" s="261"/>
      <c r="CH259" s="261"/>
    </row>
    <row r="260" spans="1:86" ht="18" x14ac:dyDescent="0.25">
      <c r="A260" s="299" t="s">
        <v>200</v>
      </c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  <c r="AM260" s="299"/>
      <c r="AN260" s="299"/>
      <c r="AO260" s="299"/>
      <c r="AP260" s="299"/>
      <c r="AQ260" s="299"/>
      <c r="AR260" s="299"/>
      <c r="AS260" s="299"/>
      <c r="AT260" s="299"/>
      <c r="AU260" s="299"/>
      <c r="AV260" s="299"/>
      <c r="AW260" s="299"/>
      <c r="AX260" s="299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299"/>
    </row>
    <row r="261" spans="1:86" x14ac:dyDescent="0.3">
      <c r="A261" s="217"/>
      <c r="B261" s="197"/>
      <c r="C261" s="300" t="s">
        <v>205</v>
      </c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1"/>
      <c r="AU261" s="301"/>
      <c r="AV261" s="301"/>
      <c r="AW261" s="301"/>
      <c r="AX261" s="301"/>
      <c r="AY261" s="301"/>
      <c r="AZ261" s="301"/>
      <c r="BA261" s="301"/>
      <c r="BB261" s="301"/>
      <c r="BC261" s="301"/>
      <c r="BD261" s="301"/>
      <c r="BE261" s="301"/>
      <c r="BF261" s="301"/>
      <c r="BG261" s="301"/>
      <c r="BH261" s="301"/>
      <c r="BI261" s="301"/>
      <c r="BJ261" s="301"/>
      <c r="BK261" s="301"/>
      <c r="BL261" s="301"/>
      <c r="BM261" s="301"/>
      <c r="BN261" s="301"/>
      <c r="BO261" s="301"/>
      <c r="BP261" s="301"/>
      <c r="BQ261" s="301"/>
      <c r="BR261" s="301"/>
      <c r="BS261" s="301"/>
      <c r="BT261" s="301"/>
      <c r="BU261" s="301"/>
      <c r="BV261" s="301"/>
      <c r="BW261" s="301"/>
      <c r="BX261" s="301"/>
      <c r="BY261" s="301"/>
      <c r="BZ261" s="301"/>
      <c r="CA261" s="301"/>
      <c r="CB261" s="301"/>
      <c r="CC261" s="301"/>
      <c r="CD261" s="301"/>
      <c r="CE261" s="301"/>
      <c r="CF261" s="301"/>
      <c r="CG261" s="301"/>
      <c r="CH261" s="302"/>
    </row>
    <row r="262" spans="1:86" ht="18.75" customHeight="1" x14ac:dyDescent="0.3">
      <c r="A262" s="218"/>
      <c r="B262" s="198"/>
      <c r="C262" s="284" t="s">
        <v>139</v>
      </c>
      <c r="D262" s="285"/>
      <c r="E262" s="285"/>
      <c r="F262" s="286"/>
      <c r="G262" s="280" t="s">
        <v>221</v>
      </c>
      <c r="H262" s="287" t="s">
        <v>139</v>
      </c>
      <c r="I262" s="288"/>
      <c r="J262" s="288"/>
      <c r="K262" s="289"/>
      <c r="L262" s="280" t="s">
        <v>221</v>
      </c>
      <c r="M262" s="287" t="s">
        <v>139</v>
      </c>
      <c r="N262" s="288"/>
      <c r="O262" s="288"/>
      <c r="P262" s="289"/>
      <c r="Q262" s="280" t="s">
        <v>221</v>
      </c>
      <c r="R262" s="287" t="s">
        <v>139</v>
      </c>
      <c r="S262" s="288"/>
      <c r="T262" s="288"/>
      <c r="U262" s="288"/>
      <c r="V262" s="289"/>
      <c r="W262" s="280" t="s">
        <v>221</v>
      </c>
      <c r="X262" s="287" t="s">
        <v>139</v>
      </c>
      <c r="Y262" s="288"/>
      <c r="Z262" s="288"/>
      <c r="AA262" s="288"/>
      <c r="AB262" s="280" t="s">
        <v>221</v>
      </c>
      <c r="AC262" s="287" t="s">
        <v>139</v>
      </c>
      <c r="AD262" s="288"/>
      <c r="AE262" s="288"/>
      <c r="AF262" s="288"/>
      <c r="AG262" s="280" t="s">
        <v>221</v>
      </c>
      <c r="AH262" s="287" t="s">
        <v>139</v>
      </c>
      <c r="AI262" s="288"/>
      <c r="AJ262" s="288"/>
      <c r="AK262" s="288"/>
      <c r="AL262" s="288"/>
      <c r="AM262" s="280" t="s">
        <v>221</v>
      </c>
      <c r="AN262" s="287" t="s">
        <v>139</v>
      </c>
      <c r="AO262" s="288"/>
      <c r="AP262" s="288"/>
      <c r="AQ262" s="288"/>
      <c r="AR262" s="280" t="s">
        <v>221</v>
      </c>
      <c r="AS262" s="287" t="s">
        <v>139</v>
      </c>
      <c r="AT262" s="288"/>
      <c r="AU262" s="288"/>
      <c r="AV262" s="288"/>
      <c r="AW262" s="253"/>
      <c r="AX262" s="280" t="s">
        <v>221</v>
      </c>
      <c r="AY262" s="287" t="s">
        <v>139</v>
      </c>
      <c r="AZ262" s="288"/>
      <c r="BA262" s="288"/>
      <c r="BB262" s="288"/>
      <c r="BC262" s="280" t="s">
        <v>221</v>
      </c>
      <c r="BD262" s="287" t="s">
        <v>139</v>
      </c>
      <c r="BE262" s="288"/>
      <c r="BF262" s="288"/>
      <c r="BG262" s="288"/>
      <c r="BH262" s="280" t="s">
        <v>221</v>
      </c>
      <c r="BI262" s="287" t="s">
        <v>139</v>
      </c>
      <c r="BJ262" s="288"/>
      <c r="BK262" s="288"/>
      <c r="BL262" s="288"/>
      <c r="BM262" s="289"/>
      <c r="BN262" s="280" t="s">
        <v>221</v>
      </c>
      <c r="BO262" s="287" t="s">
        <v>316</v>
      </c>
      <c r="BP262" s="288"/>
      <c r="BQ262" s="288"/>
      <c r="BR262" s="288"/>
      <c r="BS262" s="280" t="s">
        <v>221</v>
      </c>
      <c r="BT262" s="287" t="s">
        <v>316</v>
      </c>
      <c r="BU262" s="288"/>
      <c r="BV262" s="288"/>
      <c r="BW262" s="288"/>
      <c r="BX262" s="280" t="s">
        <v>221</v>
      </c>
      <c r="BY262" s="287" t="s">
        <v>316</v>
      </c>
      <c r="BZ262" s="288"/>
      <c r="CA262" s="288"/>
      <c r="CB262" s="280" t="s">
        <v>221</v>
      </c>
      <c r="CC262" s="287" t="s">
        <v>316</v>
      </c>
      <c r="CD262" s="288"/>
      <c r="CE262" s="288"/>
      <c r="CF262" s="288"/>
      <c r="CG262" s="288"/>
      <c r="CH262" s="280" t="s">
        <v>221</v>
      </c>
    </row>
    <row r="263" spans="1:86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1"/>
      <c r="H263" s="138" t="s">
        <v>141</v>
      </c>
      <c r="I263" s="138" t="s">
        <v>142</v>
      </c>
      <c r="J263" s="138" t="s">
        <v>143</v>
      </c>
      <c r="K263" s="138" t="s">
        <v>144</v>
      </c>
      <c r="L263" s="281"/>
      <c r="M263" s="138" t="s">
        <v>145</v>
      </c>
      <c r="N263" s="138" t="s">
        <v>146</v>
      </c>
      <c r="O263" s="138" t="s">
        <v>147</v>
      </c>
      <c r="P263" s="138" t="s">
        <v>148</v>
      </c>
      <c r="Q263" s="281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1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1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1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1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1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1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1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1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1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1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1"/>
      <c r="BY263" s="138" t="s">
        <v>326</v>
      </c>
      <c r="BZ263" s="138" t="s">
        <v>146</v>
      </c>
      <c r="CA263" s="138" t="s">
        <v>327</v>
      </c>
      <c r="CB263" s="281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1"/>
    </row>
    <row r="264" spans="1:86" ht="18" x14ac:dyDescent="0.25">
      <c r="A264" s="282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</row>
    <row r="265" spans="1:86" ht="18" x14ac:dyDescent="0.25">
      <c r="A265" s="283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0</v>
      </c>
      <c r="CF265" s="135">
        <f>'Нарххо 2024'!CF265</f>
        <v>0</v>
      </c>
      <c r="CG265" s="135">
        <f>'Нарххо 2024'!CG265</f>
        <v>0</v>
      </c>
      <c r="CH265" s="169">
        <f>'Нарххо 2024'!CH265</f>
        <v>5.5</v>
      </c>
    </row>
    <row r="266" spans="1:86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0</v>
      </c>
      <c r="CF266" s="135">
        <f>'Нарххо 2024'!CF266</f>
        <v>0</v>
      </c>
      <c r="CG266" s="135">
        <f>'Нарххо 2024'!CG266</f>
        <v>0</v>
      </c>
      <c r="CH266" s="169">
        <f>'Нарххо 2024'!CH266</f>
        <v>5.5</v>
      </c>
    </row>
    <row r="267" spans="1:86" ht="18" x14ac:dyDescent="0.25">
      <c r="A267" s="282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0</v>
      </c>
      <c r="CH267" s="169">
        <f>'Нарххо 2024'!CH267</f>
        <v>0</v>
      </c>
    </row>
    <row r="268" spans="1:86" ht="18" x14ac:dyDescent="0.25">
      <c r="A268" s="283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0</v>
      </c>
      <c r="CF268" s="135">
        <f>'Нарххо 2024'!CF268</f>
        <v>0</v>
      </c>
      <c r="CG268" s="135">
        <f>'Нарххо 2024'!CG268</f>
        <v>0</v>
      </c>
      <c r="CH268" s="169">
        <f>'Нарххо 2024'!CH268</f>
        <v>2</v>
      </c>
    </row>
    <row r="269" spans="1:86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0</v>
      </c>
      <c r="CF269" s="135">
        <f>'Нарххо 2024'!CF269</f>
        <v>0</v>
      </c>
      <c r="CG269" s="135">
        <f>'Нарххо 2024'!CG269</f>
        <v>0</v>
      </c>
      <c r="CH269" s="169">
        <f>'Нарххо 2024'!CH269</f>
        <v>4.1500000000000004</v>
      </c>
    </row>
    <row r="270" spans="1:86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0</v>
      </c>
      <c r="CF270" s="135">
        <f>'Нарххо 2024'!CF270</f>
        <v>0</v>
      </c>
      <c r="CG270" s="135">
        <f>'Нарххо 2024'!CG270</f>
        <v>0</v>
      </c>
      <c r="CH270" s="169">
        <f>'Нарххо 2024'!CH270</f>
        <v>14.5</v>
      </c>
    </row>
    <row r="271" spans="1:86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0</v>
      </c>
      <c r="CF271" s="135">
        <f>'Нарххо 2024'!CF271</f>
        <v>0</v>
      </c>
      <c r="CG271" s="135">
        <f>'Нарххо 2024'!CG271</f>
        <v>0</v>
      </c>
      <c r="CH271" s="169">
        <f>'Нарххо 2024'!CH271</f>
        <v>12.75</v>
      </c>
    </row>
    <row r="272" spans="1:86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0</v>
      </c>
      <c r="CF272" s="135">
        <f>'Нарххо 2024'!CF272</f>
        <v>0</v>
      </c>
      <c r="CG272" s="135">
        <f>'Нарххо 2024'!CG272</f>
        <v>0</v>
      </c>
      <c r="CH272" s="169">
        <f>'Нарххо 2024'!CH272</f>
        <v>6</v>
      </c>
    </row>
    <row r="273" spans="1:86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0</v>
      </c>
      <c r="CF273" s="135">
        <f>'Нарххо 2024'!CF273</f>
        <v>0</v>
      </c>
      <c r="CG273" s="135">
        <f>'Нарххо 2024'!CG273</f>
        <v>0</v>
      </c>
      <c r="CH273" s="169">
        <f>'Нарххо 2024'!CH273</f>
        <v>16</v>
      </c>
    </row>
    <row r="274" spans="1:86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0</v>
      </c>
      <c r="CF274" s="135">
        <f>'Нарххо 2024'!CF274</f>
        <v>0</v>
      </c>
      <c r="CG274" s="135">
        <f>'Нарххо 2024'!CG274</f>
        <v>0</v>
      </c>
      <c r="CH274" s="169">
        <f>'Нарххо 2024'!CH274</f>
        <v>14.5</v>
      </c>
    </row>
    <row r="275" spans="1:86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0</v>
      </c>
      <c r="CF275" s="135">
        <f>'Нарххо 2024'!CF275</f>
        <v>0</v>
      </c>
      <c r="CG275" s="135">
        <f>'Нарххо 2024'!CG275</f>
        <v>0</v>
      </c>
      <c r="CH275" s="169">
        <f>'Нарххо 2024'!CH275</f>
        <v>17</v>
      </c>
    </row>
    <row r="276" spans="1:86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0</v>
      </c>
      <c r="CF276" s="135">
        <f>'Нарххо 2024'!CF276</f>
        <v>0</v>
      </c>
      <c r="CG276" s="135">
        <f>'Нарххо 2024'!CG276</f>
        <v>0</v>
      </c>
      <c r="CH276" s="169">
        <f>'Нарххо 2024'!CH276</f>
        <v>85</v>
      </c>
    </row>
    <row r="277" spans="1:86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0</v>
      </c>
      <c r="CF277" s="135">
        <f>'Нарххо 2024'!CF277</f>
        <v>0</v>
      </c>
      <c r="CG277" s="135">
        <f>'Нарххо 2024'!CG277</f>
        <v>0</v>
      </c>
      <c r="CH277" s="169">
        <f>'Нарххо 2024'!CH277</f>
        <v>100</v>
      </c>
    </row>
    <row r="278" spans="1:86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0</v>
      </c>
      <c r="CF278" s="135">
        <f>'Нарххо 2024'!CF278</f>
        <v>0</v>
      </c>
      <c r="CG278" s="135">
        <f>'Нарххо 2024'!CG278</f>
        <v>0</v>
      </c>
      <c r="CH278" s="169">
        <f>'Нарххо 2024'!CH278</f>
        <v>7</v>
      </c>
    </row>
    <row r="279" spans="1:86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0</v>
      </c>
      <c r="CF279" s="135">
        <f>'Нарххо 2024'!CF279</f>
        <v>0</v>
      </c>
      <c r="CG279" s="135">
        <f>'Нарххо 2024'!CG279</f>
        <v>0</v>
      </c>
      <c r="CH279" s="169">
        <f>'Нарххо 2024'!CH279</f>
        <v>12.75</v>
      </c>
    </row>
    <row r="280" spans="1:86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0</v>
      </c>
      <c r="CF280" s="135">
        <f>'Нарххо 2024'!CF280</f>
        <v>0</v>
      </c>
      <c r="CG280" s="135">
        <f>'Нарххо 2024'!CG280</f>
        <v>0</v>
      </c>
      <c r="CH280" s="169">
        <f>'Нарххо 2024'!CH280</f>
        <v>11</v>
      </c>
    </row>
    <row r="281" spans="1:86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0</v>
      </c>
      <c r="CF281" s="135">
        <f>'Нарххо 2024'!CF281</f>
        <v>0</v>
      </c>
      <c r="CG281" s="135">
        <f>'Нарххо 2024'!CG281</f>
        <v>0</v>
      </c>
      <c r="CH281" s="169">
        <f>'Нарххо 2024'!CH281</f>
        <v>47</v>
      </c>
    </row>
    <row r="282" spans="1:86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0</v>
      </c>
      <c r="CF282" s="135">
        <f>'Нарххо 2024'!CF282</f>
        <v>0</v>
      </c>
      <c r="CG282" s="135">
        <f>'Нарххо 2024'!CG282</f>
        <v>0</v>
      </c>
      <c r="CH282" s="169">
        <f>'Нарххо 2024'!CH282</f>
        <v>50</v>
      </c>
    </row>
    <row r="283" spans="1:86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0</v>
      </c>
      <c r="CF283" s="135">
        <f>'Нарххо 2024'!CF283</f>
        <v>0</v>
      </c>
      <c r="CG283" s="135">
        <f>'Нарххо 2024'!CG283</f>
        <v>0</v>
      </c>
      <c r="CH283" s="169">
        <f>'Нарххо 2024'!CH283</f>
        <v>4.7</v>
      </c>
    </row>
    <row r="284" spans="1:86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0</v>
      </c>
      <c r="CF284" s="135">
        <f>'Нарххо 2024'!CF284</f>
        <v>0</v>
      </c>
      <c r="CG284" s="135">
        <f>'Нарххо 2024'!CG284</f>
        <v>0</v>
      </c>
      <c r="CH284" s="169">
        <f>'Нарххо 2024'!CH284</f>
        <v>3.6</v>
      </c>
    </row>
    <row r="285" spans="1:86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0</v>
      </c>
      <c r="CF285" s="135">
        <f>'Нарххо 2024'!CF285</f>
        <v>0</v>
      </c>
      <c r="CG285" s="135">
        <f>'Нарххо 2024'!CG285</f>
        <v>0</v>
      </c>
      <c r="CH285" s="169">
        <f>'Нарххо 2024'!CH285</f>
        <v>3.8</v>
      </c>
    </row>
    <row r="286" spans="1:86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0</v>
      </c>
      <c r="CF286" s="135">
        <f>'Нарххо 2024'!CF286</f>
        <v>0</v>
      </c>
      <c r="CG286" s="135">
        <f>'Нарххо 2024'!CG286</f>
        <v>0</v>
      </c>
      <c r="CH286" s="169">
        <f>'Нарххо 2024'!CH286</f>
        <v>18</v>
      </c>
    </row>
    <row r="287" spans="1:86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0</v>
      </c>
      <c r="CF287" s="135">
        <f>'Нарххо 2024'!CF287</f>
        <v>0</v>
      </c>
      <c r="CG287" s="135">
        <f>'Нарххо 2024'!CG287</f>
        <v>0</v>
      </c>
      <c r="CH287" s="169">
        <f>'Нарххо 2024'!CH287</f>
        <v>22</v>
      </c>
    </row>
    <row r="288" spans="1:86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0</v>
      </c>
      <c r="CF288" s="135">
        <f>'Нарххо 2024'!CF288</f>
        <v>0</v>
      </c>
      <c r="CG288" s="135">
        <f>'Нарххо 2024'!CG288</f>
        <v>0</v>
      </c>
      <c r="CH288" s="169">
        <f>'Нарххо 2024'!CH288</f>
        <v>17</v>
      </c>
    </row>
    <row r="289" spans="1:86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0</v>
      </c>
      <c r="CF289" s="135">
        <f>'Нарххо 2024'!CF289</f>
        <v>0</v>
      </c>
      <c r="CG289" s="135">
        <f>'Нарххо 2024'!CG289</f>
        <v>0</v>
      </c>
      <c r="CH289" s="169">
        <f>'Нарххо 2024'!CH289</f>
        <v>3.5</v>
      </c>
    </row>
    <row r="290" spans="1:86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0</v>
      </c>
      <c r="CF290" s="135">
        <f>'Нарххо 2024'!CF290</f>
        <v>0</v>
      </c>
      <c r="CG290" s="135">
        <f>'Нарххо 2024'!CG290</f>
        <v>0</v>
      </c>
      <c r="CH290" s="169">
        <f>'Нарххо 2024'!CH290</f>
        <v>3.5</v>
      </c>
    </row>
    <row r="291" spans="1:86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0</v>
      </c>
      <c r="CF291" s="135">
        <f>'Нарххо 2024'!CF291</f>
        <v>0</v>
      </c>
      <c r="CG291" s="135">
        <f>'Нарххо 2024'!CG291</f>
        <v>0</v>
      </c>
      <c r="CH291" s="169">
        <f>'Нарххо 2024'!CH291</f>
        <v>30</v>
      </c>
    </row>
    <row r="292" spans="1:86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0</v>
      </c>
      <c r="CF292" s="135">
        <f>'Нарххо 2024'!CF292</f>
        <v>0</v>
      </c>
      <c r="CG292" s="135">
        <f>'Нарххо 2024'!CG292</f>
        <v>0</v>
      </c>
      <c r="CH292" s="169">
        <f>'Нарххо 2024'!CH292</f>
        <v>6.9</v>
      </c>
    </row>
    <row r="293" spans="1:86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0</v>
      </c>
      <c r="CF293" s="135">
        <f>'Нарххо 2024'!CF293</f>
        <v>0</v>
      </c>
      <c r="CG293" s="135">
        <f>'Нарххо 2024'!CG293</f>
        <v>0</v>
      </c>
      <c r="CH293" s="169">
        <f>'Нарххо 2024'!CH293</f>
        <v>10.6</v>
      </c>
    </row>
    <row r="294" spans="1:86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0</v>
      </c>
      <c r="CF294" s="135">
        <f>'Нарххо 2024'!CF294</f>
        <v>0</v>
      </c>
      <c r="CG294" s="135">
        <f>'Нарххо 2024'!CG294</f>
        <v>0</v>
      </c>
      <c r="CH294" s="169">
        <f>'Нарххо 2024'!CH294</f>
        <v>11</v>
      </c>
    </row>
    <row r="295" spans="1:86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</row>
    <row r="296" spans="1:86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0</v>
      </c>
      <c r="CF296" s="135">
        <f>'Нарххо 2024'!CF296</f>
        <v>0</v>
      </c>
      <c r="CG296" s="135">
        <f>'Нарххо 2024'!CG296</f>
        <v>0</v>
      </c>
      <c r="CH296" s="169">
        <f>'Нарххо 2024'!CH296</f>
        <v>10.86</v>
      </c>
    </row>
    <row r="297" spans="1:86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0</v>
      </c>
      <c r="CF297" s="135">
        <f>'Нарххо 2024'!CF297</f>
        <v>0</v>
      </c>
      <c r="CG297" s="135">
        <f>'Нарххо 2024'!CG297</f>
        <v>0</v>
      </c>
      <c r="CH297" s="169">
        <f>'Нарххо 2024'!CH297</f>
        <v>10.93</v>
      </c>
    </row>
    <row r="298" spans="1:8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B298" s="261"/>
      <c r="CH298" s="261"/>
    </row>
    <row r="299" spans="1:8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B299" s="261"/>
      <c r="CH299" s="261"/>
    </row>
    <row r="300" spans="1:8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B300" s="261"/>
      <c r="CH300" s="261"/>
    </row>
    <row r="301" spans="1:86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B301" s="261"/>
      <c r="CH301" s="261"/>
    </row>
    <row r="302" spans="1:86" ht="18" x14ac:dyDescent="0.25">
      <c r="A302" s="299" t="s">
        <v>200</v>
      </c>
      <c r="B302" s="299"/>
      <c r="C302" s="299"/>
      <c r="D302" s="299"/>
      <c r="E302" s="299"/>
      <c r="F302" s="299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299"/>
      <c r="AM302" s="299"/>
      <c r="AN302" s="299"/>
      <c r="AO302" s="299"/>
      <c r="AP302" s="299"/>
      <c r="AQ302" s="299"/>
      <c r="AR302" s="299"/>
      <c r="AS302" s="299"/>
      <c r="AT302" s="299"/>
      <c r="AU302" s="299"/>
      <c r="AV302" s="299"/>
      <c r="AW302" s="299"/>
      <c r="AX302" s="299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299"/>
    </row>
    <row r="303" spans="1:86" x14ac:dyDescent="0.3">
      <c r="A303" s="217"/>
      <c r="B303" s="197"/>
      <c r="C303" s="300" t="s">
        <v>32</v>
      </c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  <c r="AA303" s="301"/>
      <c r="AB303" s="301"/>
      <c r="AC303" s="301"/>
      <c r="AD303" s="301"/>
      <c r="AE303" s="301"/>
      <c r="AF303" s="301"/>
      <c r="AG303" s="301"/>
      <c r="AH303" s="301"/>
      <c r="AI303" s="301"/>
      <c r="AJ303" s="301"/>
      <c r="AK303" s="301"/>
      <c r="AL303" s="301"/>
      <c r="AM303" s="301"/>
      <c r="AN303" s="301"/>
      <c r="AO303" s="301"/>
      <c r="AP303" s="301"/>
      <c r="AQ303" s="301"/>
      <c r="AR303" s="301"/>
      <c r="AS303" s="301"/>
      <c r="AT303" s="301"/>
      <c r="AU303" s="301"/>
      <c r="AV303" s="301"/>
      <c r="AW303" s="301"/>
      <c r="AX303" s="301"/>
      <c r="AY303" s="301"/>
      <c r="AZ303" s="301"/>
      <c r="BA303" s="301"/>
      <c r="BB303" s="301"/>
      <c r="BC303" s="301"/>
      <c r="BD303" s="301"/>
      <c r="BE303" s="301"/>
      <c r="BF303" s="301"/>
      <c r="BG303" s="301"/>
      <c r="BH303" s="301"/>
      <c r="BI303" s="301"/>
      <c r="BJ303" s="301"/>
      <c r="BK303" s="301"/>
      <c r="BL303" s="301"/>
      <c r="BM303" s="301"/>
      <c r="BN303" s="301"/>
      <c r="BO303" s="301"/>
      <c r="BP303" s="301"/>
      <c r="BQ303" s="301"/>
      <c r="BR303" s="301"/>
      <c r="BS303" s="301"/>
      <c r="BT303" s="301"/>
      <c r="BU303" s="301"/>
      <c r="BV303" s="301"/>
      <c r="BW303" s="301"/>
      <c r="BX303" s="301"/>
      <c r="BY303" s="301"/>
      <c r="BZ303" s="301"/>
      <c r="CA303" s="301"/>
      <c r="CB303" s="301"/>
      <c r="CC303" s="301"/>
      <c r="CD303" s="301"/>
      <c r="CE303" s="301"/>
      <c r="CF303" s="301"/>
      <c r="CG303" s="301"/>
      <c r="CH303" s="302"/>
    </row>
    <row r="304" spans="1:86" ht="18.75" customHeight="1" x14ac:dyDescent="0.3">
      <c r="A304" s="218"/>
      <c r="B304" s="198"/>
      <c r="C304" s="284" t="s">
        <v>139</v>
      </c>
      <c r="D304" s="285"/>
      <c r="E304" s="285"/>
      <c r="F304" s="286"/>
      <c r="G304" s="280" t="s">
        <v>221</v>
      </c>
      <c r="H304" s="287" t="s">
        <v>139</v>
      </c>
      <c r="I304" s="288"/>
      <c r="J304" s="288"/>
      <c r="K304" s="289"/>
      <c r="L304" s="280" t="s">
        <v>221</v>
      </c>
      <c r="M304" s="287" t="s">
        <v>139</v>
      </c>
      <c r="N304" s="288"/>
      <c r="O304" s="288"/>
      <c r="P304" s="289"/>
      <c r="Q304" s="280" t="s">
        <v>221</v>
      </c>
      <c r="R304" s="287" t="s">
        <v>139</v>
      </c>
      <c r="S304" s="288"/>
      <c r="T304" s="288"/>
      <c r="U304" s="288"/>
      <c r="V304" s="289"/>
      <c r="W304" s="280" t="s">
        <v>221</v>
      </c>
      <c r="X304" s="287" t="s">
        <v>139</v>
      </c>
      <c r="Y304" s="288"/>
      <c r="Z304" s="288"/>
      <c r="AA304" s="288"/>
      <c r="AB304" s="280" t="s">
        <v>221</v>
      </c>
      <c r="AC304" s="287" t="s">
        <v>139</v>
      </c>
      <c r="AD304" s="288"/>
      <c r="AE304" s="288"/>
      <c r="AF304" s="288"/>
      <c r="AG304" s="280" t="s">
        <v>221</v>
      </c>
      <c r="AH304" s="287" t="s">
        <v>139</v>
      </c>
      <c r="AI304" s="288"/>
      <c r="AJ304" s="288"/>
      <c r="AK304" s="288"/>
      <c r="AL304" s="288"/>
      <c r="AM304" s="280" t="s">
        <v>221</v>
      </c>
      <c r="AN304" s="287" t="s">
        <v>139</v>
      </c>
      <c r="AO304" s="288"/>
      <c r="AP304" s="288"/>
      <c r="AQ304" s="288"/>
      <c r="AR304" s="280" t="s">
        <v>221</v>
      </c>
      <c r="AS304" s="287" t="s">
        <v>139</v>
      </c>
      <c r="AT304" s="288"/>
      <c r="AU304" s="288"/>
      <c r="AV304" s="288"/>
      <c r="AW304" s="253"/>
      <c r="AX304" s="280" t="s">
        <v>221</v>
      </c>
      <c r="AY304" s="287" t="s">
        <v>139</v>
      </c>
      <c r="AZ304" s="288"/>
      <c r="BA304" s="288"/>
      <c r="BB304" s="288"/>
      <c r="BC304" s="280" t="s">
        <v>221</v>
      </c>
      <c r="BD304" s="287" t="s">
        <v>139</v>
      </c>
      <c r="BE304" s="288"/>
      <c r="BF304" s="288"/>
      <c r="BG304" s="288"/>
      <c r="BH304" s="280" t="s">
        <v>221</v>
      </c>
      <c r="BI304" s="287" t="s">
        <v>139</v>
      </c>
      <c r="BJ304" s="288"/>
      <c r="BK304" s="288"/>
      <c r="BL304" s="288"/>
      <c r="BM304" s="289"/>
      <c r="BN304" s="280" t="s">
        <v>221</v>
      </c>
      <c r="BO304" s="287" t="s">
        <v>316</v>
      </c>
      <c r="BP304" s="288"/>
      <c r="BQ304" s="288"/>
      <c r="BR304" s="288"/>
      <c r="BS304" s="280" t="s">
        <v>221</v>
      </c>
      <c r="BT304" s="287" t="s">
        <v>316</v>
      </c>
      <c r="BU304" s="288"/>
      <c r="BV304" s="288"/>
      <c r="BW304" s="288"/>
      <c r="BX304" s="280" t="s">
        <v>221</v>
      </c>
      <c r="BY304" s="287" t="s">
        <v>316</v>
      </c>
      <c r="BZ304" s="288"/>
      <c r="CA304" s="288"/>
      <c r="CB304" s="280" t="s">
        <v>221</v>
      </c>
      <c r="CC304" s="287" t="s">
        <v>316</v>
      </c>
      <c r="CD304" s="288"/>
      <c r="CE304" s="288"/>
      <c r="CF304" s="288"/>
      <c r="CG304" s="288"/>
      <c r="CH304" s="280" t="s">
        <v>221</v>
      </c>
    </row>
    <row r="305" spans="1:86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1"/>
      <c r="H305" s="138" t="s">
        <v>141</v>
      </c>
      <c r="I305" s="138" t="s">
        <v>142</v>
      </c>
      <c r="J305" s="138" t="s">
        <v>143</v>
      </c>
      <c r="K305" s="138" t="s">
        <v>144</v>
      </c>
      <c r="L305" s="281"/>
      <c r="M305" s="138" t="s">
        <v>145</v>
      </c>
      <c r="N305" s="138" t="s">
        <v>146</v>
      </c>
      <c r="O305" s="138" t="s">
        <v>147</v>
      </c>
      <c r="P305" s="138" t="s">
        <v>148</v>
      </c>
      <c r="Q305" s="281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1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1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1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1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1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1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1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1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1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1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1"/>
      <c r="BY305" s="138" t="s">
        <v>326</v>
      </c>
      <c r="BZ305" s="138" t="s">
        <v>146</v>
      </c>
      <c r="CA305" s="138" t="s">
        <v>327</v>
      </c>
      <c r="CB305" s="281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1"/>
    </row>
    <row r="306" spans="1:86" ht="18" x14ac:dyDescent="0.25">
      <c r="A306" s="282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</row>
    <row r="307" spans="1:86" ht="18" x14ac:dyDescent="0.25">
      <c r="A307" s="283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0</v>
      </c>
      <c r="CF307" s="135">
        <f>'Нарххо 2024'!CF307</f>
        <v>0</v>
      </c>
      <c r="CG307" s="135">
        <f>'Нарххо 2024'!CG307</f>
        <v>0</v>
      </c>
      <c r="CH307" s="169">
        <f>'Нарххо 2024'!CH307</f>
        <v>5</v>
      </c>
    </row>
    <row r="308" spans="1:86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0</v>
      </c>
      <c r="CF308" s="135">
        <f>'Нарххо 2024'!CF308</f>
        <v>0</v>
      </c>
      <c r="CG308" s="135">
        <f>'Нарххо 2024'!CG308</f>
        <v>0</v>
      </c>
      <c r="CH308" s="169">
        <f>'Нарххо 2024'!CH308</f>
        <v>6</v>
      </c>
    </row>
    <row r="309" spans="1:86" ht="18" x14ac:dyDescent="0.25">
      <c r="A309" s="282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>
        <f>'Нарххо 2024'!CH309</f>
        <v>0</v>
      </c>
    </row>
    <row r="310" spans="1:86" ht="18" x14ac:dyDescent="0.25">
      <c r="A310" s="283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0</v>
      </c>
      <c r="CF310" s="135">
        <f>'Нарххо 2024'!CF310</f>
        <v>0</v>
      </c>
      <c r="CG310" s="135">
        <f>'Нарххо 2024'!CG310</f>
        <v>0</v>
      </c>
      <c r="CH310" s="169">
        <f>'Нарххо 2024'!CH310</f>
        <v>2</v>
      </c>
    </row>
    <row r="311" spans="1:86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0</v>
      </c>
      <c r="CF311" s="135">
        <f>'Нарххо 2024'!CF311</f>
        <v>0</v>
      </c>
      <c r="CG311" s="135">
        <f>'Нарххо 2024'!CG311</f>
        <v>0</v>
      </c>
      <c r="CH311" s="169">
        <f>'Нарххо 2024'!CH311</f>
        <v>3.5</v>
      </c>
    </row>
    <row r="312" spans="1:86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0</v>
      </c>
      <c r="CF312" s="135">
        <f>'Нарххо 2024'!CF312</f>
        <v>0</v>
      </c>
      <c r="CG312" s="135">
        <f>'Нарххо 2024'!CG312</f>
        <v>0</v>
      </c>
      <c r="CH312" s="169">
        <f>'Нарххо 2024'!CH312</f>
        <v>18</v>
      </c>
    </row>
    <row r="313" spans="1:86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0</v>
      </c>
      <c r="CF313" s="135">
        <f>'Нарххо 2024'!CF313</f>
        <v>0</v>
      </c>
      <c r="CG313" s="135">
        <f>'Нарххо 2024'!CG313</f>
        <v>0</v>
      </c>
      <c r="CH313" s="169">
        <f>'Нарххо 2024'!CH313</f>
        <v>18</v>
      </c>
    </row>
    <row r="314" spans="1:86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0</v>
      </c>
      <c r="CF314" s="135">
        <f>'Нарххо 2024'!CF314</f>
        <v>0</v>
      </c>
      <c r="CG314" s="135">
        <f>'Нарххо 2024'!CG314</f>
        <v>0</v>
      </c>
      <c r="CH314" s="169">
        <f>'Нарххо 2024'!CH314</f>
        <v>10</v>
      </c>
    </row>
    <row r="315" spans="1:86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0</v>
      </c>
      <c r="CF315" s="135">
        <f>'Нарххо 2024'!CF315</f>
        <v>0</v>
      </c>
      <c r="CG315" s="135">
        <f>'Нарххо 2024'!CG315</f>
        <v>0</v>
      </c>
      <c r="CH315" s="169">
        <f>'Нарххо 2024'!CH315</f>
        <v>17</v>
      </c>
    </row>
    <row r="316" spans="1:86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0</v>
      </c>
      <c r="CF316" s="135">
        <f>'Нарххо 2024'!CF316</f>
        <v>0</v>
      </c>
      <c r="CG316" s="135">
        <f>'Нарххо 2024'!CG316</f>
        <v>0</v>
      </c>
      <c r="CH316" s="169">
        <f>'Нарххо 2024'!CH316</f>
        <v>14</v>
      </c>
    </row>
    <row r="317" spans="1:86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0</v>
      </c>
      <c r="CF317" s="135">
        <f>'Нарххо 2024'!CF317</f>
        <v>0</v>
      </c>
      <c r="CG317" s="135">
        <f>'Нарххо 2024'!CG317</f>
        <v>0</v>
      </c>
      <c r="CH317" s="169">
        <f>'Нарххо 2024'!CH317</f>
        <v>15</v>
      </c>
    </row>
    <row r="318" spans="1:86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0</v>
      </c>
      <c r="CF318" s="135">
        <f>'Нарххо 2024'!CF318</f>
        <v>0</v>
      </c>
      <c r="CG318" s="135">
        <f>'Нарххо 2024'!CG318</f>
        <v>0</v>
      </c>
      <c r="CH318" s="169">
        <f>'Нарххо 2024'!CH318</f>
        <v>85</v>
      </c>
    </row>
    <row r="319" spans="1:86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0</v>
      </c>
      <c r="CF319" s="135">
        <f>'Нарххо 2024'!CF319</f>
        <v>0</v>
      </c>
      <c r="CG319" s="135">
        <f>'Нарххо 2024'!CG319</f>
        <v>0</v>
      </c>
      <c r="CH319" s="169">
        <f>'Нарххо 2024'!CH319</f>
        <v>100</v>
      </c>
    </row>
    <row r="320" spans="1:86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0</v>
      </c>
      <c r="CF320" s="135">
        <f>'Нарххо 2024'!CF320</f>
        <v>0</v>
      </c>
      <c r="CG320" s="135">
        <f>'Нарххо 2024'!CG320</f>
        <v>0</v>
      </c>
      <c r="CH320" s="169">
        <f>'Нарххо 2024'!CH320</f>
        <v>6</v>
      </c>
    </row>
    <row r="321" spans="1:86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0</v>
      </c>
      <c r="CF321" s="135">
        <f>'Нарххо 2024'!CF321</f>
        <v>0</v>
      </c>
      <c r="CG321" s="135">
        <f>'Нарххо 2024'!CG321</f>
        <v>0</v>
      </c>
      <c r="CH321" s="169">
        <f>'Нарххо 2024'!CH321</f>
        <v>11.5</v>
      </c>
    </row>
    <row r="322" spans="1:86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0</v>
      </c>
      <c r="CF322" s="135">
        <f>'Нарххо 2024'!CF322</f>
        <v>0</v>
      </c>
      <c r="CG322" s="135">
        <f>'Нарххо 2024'!CG322</f>
        <v>0</v>
      </c>
      <c r="CH322" s="169">
        <f>'Нарххо 2024'!CH322</f>
        <v>11</v>
      </c>
    </row>
    <row r="323" spans="1:86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0</v>
      </c>
      <c r="CF323" s="135">
        <f>'Нарххо 2024'!CF323</f>
        <v>0</v>
      </c>
      <c r="CG323" s="135">
        <f>'Нарххо 2024'!CG323</f>
        <v>0</v>
      </c>
      <c r="CH323" s="169">
        <f>'Нарххо 2024'!CH323</f>
        <v>40</v>
      </c>
    </row>
    <row r="324" spans="1:86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0</v>
      </c>
      <c r="CF324" s="135">
        <f>'Нарххо 2024'!CF324</f>
        <v>0</v>
      </c>
      <c r="CG324" s="135">
        <f>'Нарххо 2024'!CG324</f>
        <v>0</v>
      </c>
      <c r="CH324" s="169">
        <f>'Нарххо 2024'!CH324</f>
        <v>53</v>
      </c>
    </row>
    <row r="325" spans="1:86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0</v>
      </c>
      <c r="CF325" s="135">
        <f>'Нарххо 2024'!CF325</f>
        <v>0</v>
      </c>
      <c r="CG325" s="135">
        <f>'Нарххо 2024'!CG325</f>
        <v>0</v>
      </c>
      <c r="CH325" s="169">
        <f>'Нарххо 2024'!CH325</f>
        <v>4</v>
      </c>
    </row>
    <row r="326" spans="1:86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0</v>
      </c>
      <c r="CF326" s="135">
        <f>'Нарххо 2024'!CF326</f>
        <v>0</v>
      </c>
      <c r="CG326" s="135">
        <f>'Нарххо 2024'!CG326</f>
        <v>0</v>
      </c>
      <c r="CH326" s="169">
        <f>'Нарххо 2024'!CH326</f>
        <v>3.7</v>
      </c>
    </row>
    <row r="327" spans="1:86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0</v>
      </c>
      <c r="CF327" s="135">
        <f>'Нарххо 2024'!CF327</f>
        <v>0</v>
      </c>
      <c r="CG327" s="135">
        <f>'Нарххо 2024'!CG327</f>
        <v>0</v>
      </c>
      <c r="CH327" s="169">
        <f>'Нарххо 2024'!CH327</f>
        <v>3.3</v>
      </c>
    </row>
    <row r="328" spans="1:86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0</v>
      </c>
      <c r="CF328" s="135">
        <f>'Нарххо 2024'!CF328</f>
        <v>0</v>
      </c>
      <c r="CG328" s="135">
        <f>'Нарххо 2024'!CG328</f>
        <v>0</v>
      </c>
      <c r="CH328" s="169">
        <f>'Нарххо 2024'!CH328</f>
        <v>17</v>
      </c>
    </row>
    <row r="329" spans="1:86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0</v>
      </c>
      <c r="CF329" s="135">
        <f>'Нарххо 2024'!CF329</f>
        <v>0</v>
      </c>
      <c r="CG329" s="135">
        <f>'Нарххо 2024'!CG329</f>
        <v>0</v>
      </c>
      <c r="CH329" s="169">
        <f>'Нарххо 2024'!CH329</f>
        <v>20</v>
      </c>
    </row>
    <row r="330" spans="1:86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0</v>
      </c>
      <c r="CF330" s="135">
        <f>'Нарххо 2024'!CF330</f>
        <v>0</v>
      </c>
      <c r="CG330" s="135">
        <f>'Нарххо 2024'!CG330</f>
        <v>0</v>
      </c>
      <c r="CH330" s="169">
        <f>'Нарххо 2024'!CH330</f>
        <v>15</v>
      </c>
    </row>
    <row r="331" spans="1:86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0</v>
      </c>
      <c r="CF331" s="135">
        <f>'Нарххо 2024'!CF331</f>
        <v>0</v>
      </c>
      <c r="CG331" s="135">
        <f>'Нарххо 2024'!CG331</f>
        <v>0</v>
      </c>
      <c r="CH331" s="169">
        <f>'Нарххо 2024'!CH331</f>
        <v>3.7</v>
      </c>
    </row>
    <row r="332" spans="1:86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0</v>
      </c>
      <c r="CF332" s="135">
        <f>'Нарххо 2024'!CF332</f>
        <v>0</v>
      </c>
      <c r="CG332" s="135">
        <f>'Нарххо 2024'!CG332</f>
        <v>0</v>
      </c>
      <c r="CH332" s="169">
        <f>'Нарххо 2024'!CH332</f>
        <v>3</v>
      </c>
    </row>
    <row r="333" spans="1:86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0</v>
      </c>
      <c r="CF333" s="135">
        <f>'Нарххо 2024'!CF333</f>
        <v>0</v>
      </c>
      <c r="CG333" s="135">
        <f>'Нарххо 2024'!CG333</f>
        <v>0</v>
      </c>
      <c r="CH333" s="169">
        <f>'Нарххо 2024'!CH333</f>
        <v>32</v>
      </c>
    </row>
    <row r="334" spans="1:86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0</v>
      </c>
      <c r="CF334" s="135">
        <f>'Нарххо 2024'!CF334</f>
        <v>0</v>
      </c>
      <c r="CG334" s="135">
        <f>'Нарххо 2024'!CG334</f>
        <v>0</v>
      </c>
      <c r="CH334" s="169">
        <f>'Нарххо 2024'!CH334</f>
        <v>6.8</v>
      </c>
    </row>
    <row r="335" spans="1:86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0</v>
      </c>
      <c r="CF335" s="135">
        <f>'Нарххо 2024'!CF335</f>
        <v>0</v>
      </c>
      <c r="CG335" s="135">
        <f>'Нарххо 2024'!CG335</f>
        <v>0</v>
      </c>
      <c r="CH335" s="169">
        <f>'Нарххо 2024'!CH335</f>
        <v>10.5</v>
      </c>
    </row>
    <row r="336" spans="1:86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0</v>
      </c>
      <c r="CF336" s="135">
        <f>'Нарххо 2024'!CF336</f>
        <v>0</v>
      </c>
      <c r="CG336" s="135">
        <f>'Нарххо 2024'!CG336</f>
        <v>0</v>
      </c>
      <c r="CH336" s="169">
        <f>'Нарххо 2024'!CH336</f>
        <v>10</v>
      </c>
    </row>
    <row r="337" spans="1:86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</row>
    <row r="338" spans="1:86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0</v>
      </c>
      <c r="CF338" s="135">
        <f>'Нарххо 2024'!CF338</f>
        <v>0</v>
      </c>
      <c r="CG338" s="135">
        <f>'Нарххо 2024'!CG338</f>
        <v>0</v>
      </c>
      <c r="CH338" s="169">
        <f>'Нарххо 2024'!CH338</f>
        <v>10.86</v>
      </c>
    </row>
    <row r="339" spans="1:86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0</v>
      </c>
      <c r="CF339" s="135">
        <f>'Нарххо 2024'!CF339</f>
        <v>0</v>
      </c>
      <c r="CG339" s="135">
        <f>'Нарххо 2024'!CG339</f>
        <v>0</v>
      </c>
      <c r="CH339" s="169">
        <f>'Нарххо 2024'!CH339</f>
        <v>10.93</v>
      </c>
    </row>
    <row r="340" spans="1:8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B340" s="261"/>
      <c r="CH340" s="261"/>
    </row>
    <row r="341" spans="1:8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B341" s="261"/>
      <c r="CH341" s="261"/>
    </row>
    <row r="342" spans="1:8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B342" s="261"/>
      <c r="CH342" s="261"/>
    </row>
    <row r="343" spans="1:86" ht="18" x14ac:dyDescent="0.25">
      <c r="A343" s="299" t="s">
        <v>200</v>
      </c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299"/>
      <c r="AM343" s="299"/>
      <c r="AN343" s="299"/>
      <c r="AO343" s="299"/>
      <c r="AP343" s="299"/>
      <c r="AQ343" s="299"/>
      <c r="AR343" s="299"/>
      <c r="AS343" s="299"/>
      <c r="AT343" s="299"/>
      <c r="AU343" s="299"/>
      <c r="AV343" s="299"/>
      <c r="AW343" s="299"/>
      <c r="AX343" s="299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299"/>
    </row>
    <row r="344" spans="1:86" x14ac:dyDescent="0.3">
      <c r="A344" s="217"/>
      <c r="B344" s="197"/>
      <c r="C344" s="300" t="s">
        <v>33</v>
      </c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1"/>
      <c r="AV344" s="301"/>
      <c r="AW344" s="301"/>
      <c r="AX344" s="301"/>
      <c r="AY344" s="301"/>
      <c r="AZ344" s="301"/>
      <c r="BA344" s="301"/>
      <c r="BB344" s="301"/>
      <c r="BC344" s="301"/>
      <c r="BD344" s="301"/>
      <c r="BE344" s="301"/>
      <c r="BF344" s="301"/>
      <c r="BG344" s="301"/>
      <c r="BH344" s="301"/>
      <c r="BI344" s="301"/>
      <c r="BJ344" s="301"/>
      <c r="BK344" s="301"/>
      <c r="BL344" s="301"/>
      <c r="BM344" s="301"/>
      <c r="BN344" s="301"/>
      <c r="BO344" s="301"/>
      <c r="BP344" s="301"/>
      <c r="BQ344" s="301"/>
      <c r="BR344" s="301"/>
      <c r="BS344" s="301"/>
      <c r="BT344" s="301"/>
      <c r="BU344" s="301"/>
      <c r="BV344" s="301"/>
      <c r="BW344" s="301"/>
      <c r="BX344" s="301"/>
      <c r="BY344" s="301"/>
      <c r="BZ344" s="301"/>
      <c r="CA344" s="301"/>
      <c r="CB344" s="301"/>
      <c r="CC344" s="301"/>
      <c r="CD344" s="301"/>
      <c r="CE344" s="301"/>
      <c r="CF344" s="301"/>
      <c r="CG344" s="301"/>
      <c r="CH344" s="302"/>
    </row>
    <row r="345" spans="1:86" ht="18.75" customHeight="1" x14ac:dyDescent="0.3">
      <c r="A345" s="218"/>
      <c r="B345" s="198"/>
      <c r="C345" s="284" t="s">
        <v>139</v>
      </c>
      <c r="D345" s="285"/>
      <c r="E345" s="285"/>
      <c r="F345" s="286"/>
      <c r="G345" s="280" t="s">
        <v>221</v>
      </c>
      <c r="H345" s="287" t="s">
        <v>139</v>
      </c>
      <c r="I345" s="288"/>
      <c r="J345" s="288"/>
      <c r="K345" s="289"/>
      <c r="L345" s="280" t="s">
        <v>221</v>
      </c>
      <c r="M345" s="287" t="s">
        <v>139</v>
      </c>
      <c r="N345" s="288"/>
      <c r="O345" s="288"/>
      <c r="P345" s="289"/>
      <c r="Q345" s="280" t="s">
        <v>221</v>
      </c>
      <c r="R345" s="287" t="s">
        <v>139</v>
      </c>
      <c r="S345" s="288"/>
      <c r="T345" s="288"/>
      <c r="U345" s="288"/>
      <c r="V345" s="289"/>
      <c r="W345" s="280" t="s">
        <v>221</v>
      </c>
      <c r="X345" s="287" t="s">
        <v>139</v>
      </c>
      <c r="Y345" s="288"/>
      <c r="Z345" s="288"/>
      <c r="AA345" s="288"/>
      <c r="AB345" s="280" t="s">
        <v>221</v>
      </c>
      <c r="AC345" s="287" t="s">
        <v>139</v>
      </c>
      <c r="AD345" s="288"/>
      <c r="AE345" s="288"/>
      <c r="AF345" s="288"/>
      <c r="AG345" s="280" t="s">
        <v>221</v>
      </c>
      <c r="AH345" s="287" t="s">
        <v>139</v>
      </c>
      <c r="AI345" s="288"/>
      <c r="AJ345" s="288"/>
      <c r="AK345" s="288"/>
      <c r="AL345" s="288"/>
      <c r="AM345" s="280" t="s">
        <v>221</v>
      </c>
      <c r="AN345" s="287" t="s">
        <v>139</v>
      </c>
      <c r="AO345" s="288"/>
      <c r="AP345" s="288"/>
      <c r="AQ345" s="288"/>
      <c r="AR345" s="280" t="s">
        <v>221</v>
      </c>
      <c r="AS345" s="287" t="s">
        <v>139</v>
      </c>
      <c r="AT345" s="288"/>
      <c r="AU345" s="288"/>
      <c r="AV345" s="288"/>
      <c r="AW345" s="253"/>
      <c r="AX345" s="280" t="s">
        <v>221</v>
      </c>
      <c r="AY345" s="287" t="s">
        <v>139</v>
      </c>
      <c r="AZ345" s="288"/>
      <c r="BA345" s="288"/>
      <c r="BB345" s="288"/>
      <c r="BC345" s="280" t="s">
        <v>221</v>
      </c>
      <c r="BD345" s="287" t="s">
        <v>139</v>
      </c>
      <c r="BE345" s="288"/>
      <c r="BF345" s="288"/>
      <c r="BG345" s="288"/>
      <c r="BH345" s="280" t="s">
        <v>221</v>
      </c>
      <c r="BI345" s="287" t="s">
        <v>139</v>
      </c>
      <c r="BJ345" s="288"/>
      <c r="BK345" s="288"/>
      <c r="BL345" s="288"/>
      <c r="BM345" s="289"/>
      <c r="BN345" s="280" t="s">
        <v>221</v>
      </c>
      <c r="BO345" s="287" t="s">
        <v>316</v>
      </c>
      <c r="BP345" s="288"/>
      <c r="BQ345" s="288"/>
      <c r="BR345" s="288"/>
      <c r="BS345" s="280" t="s">
        <v>221</v>
      </c>
      <c r="BT345" s="287" t="s">
        <v>316</v>
      </c>
      <c r="BU345" s="288"/>
      <c r="BV345" s="288"/>
      <c r="BW345" s="288"/>
      <c r="BX345" s="280" t="s">
        <v>221</v>
      </c>
      <c r="BY345" s="287" t="s">
        <v>316</v>
      </c>
      <c r="BZ345" s="288"/>
      <c r="CA345" s="288"/>
      <c r="CB345" s="280" t="s">
        <v>221</v>
      </c>
      <c r="CC345" s="287" t="s">
        <v>316</v>
      </c>
      <c r="CD345" s="288"/>
      <c r="CE345" s="288"/>
      <c r="CF345" s="288"/>
      <c r="CG345" s="288"/>
      <c r="CH345" s="280" t="s">
        <v>221</v>
      </c>
    </row>
    <row r="346" spans="1:86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1"/>
      <c r="H346" s="138" t="s">
        <v>141</v>
      </c>
      <c r="I346" s="138" t="s">
        <v>142</v>
      </c>
      <c r="J346" s="138" t="s">
        <v>143</v>
      </c>
      <c r="K346" s="138" t="s">
        <v>144</v>
      </c>
      <c r="L346" s="281"/>
      <c r="M346" s="138" t="s">
        <v>145</v>
      </c>
      <c r="N346" s="138" t="s">
        <v>146</v>
      </c>
      <c r="O346" s="138" t="s">
        <v>147</v>
      </c>
      <c r="P346" s="138" t="s">
        <v>148</v>
      </c>
      <c r="Q346" s="281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1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1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1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1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1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1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1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1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1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1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1"/>
      <c r="BY346" s="138" t="s">
        <v>326</v>
      </c>
      <c r="BZ346" s="138" t="s">
        <v>146</v>
      </c>
      <c r="CA346" s="138" t="s">
        <v>327</v>
      </c>
      <c r="CB346" s="281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1"/>
    </row>
    <row r="347" spans="1:86" ht="18" x14ac:dyDescent="0.25">
      <c r="A347" s="282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</row>
    <row r="348" spans="1:86" ht="18" x14ac:dyDescent="0.25">
      <c r="A348" s="283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0</v>
      </c>
      <c r="CF348" s="135">
        <f>'Нарххо 2024'!CF348</f>
        <v>0</v>
      </c>
      <c r="CG348" s="135">
        <f>'Нарххо 2024'!CG348</f>
        <v>0</v>
      </c>
      <c r="CH348" s="169">
        <f>'Нарххо 2024'!CH348</f>
        <v>5.5</v>
      </c>
    </row>
    <row r="349" spans="1:86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0</v>
      </c>
      <c r="CF349" s="135">
        <f>'Нарххо 2024'!CF349</f>
        <v>0</v>
      </c>
      <c r="CG349" s="135">
        <f>'Нарххо 2024'!CG349</f>
        <v>0</v>
      </c>
      <c r="CH349" s="169">
        <f>'Нарххо 2024'!CH349</f>
        <v>6.75</v>
      </c>
    </row>
    <row r="350" spans="1:86" ht="18" x14ac:dyDescent="0.25">
      <c r="A350" s="282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>
        <f>'Нарххо 2024'!CH350</f>
        <v>0</v>
      </c>
    </row>
    <row r="351" spans="1:86" ht="18" x14ac:dyDescent="0.25">
      <c r="A351" s="283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0</v>
      </c>
      <c r="CF351" s="135">
        <f>'Нарххо 2024'!CF351</f>
        <v>0</v>
      </c>
      <c r="CG351" s="135">
        <f>'Нарххо 2024'!CG351</f>
        <v>0</v>
      </c>
      <c r="CH351" s="169">
        <f>'Нарххо 2024'!CH351</f>
        <v>2.9</v>
      </c>
    </row>
    <row r="352" spans="1:86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0</v>
      </c>
      <c r="CF352" s="135">
        <f>'Нарххо 2024'!CF352</f>
        <v>0</v>
      </c>
      <c r="CG352" s="135">
        <f>'Нарххо 2024'!CG352</f>
        <v>0</v>
      </c>
      <c r="CH352" s="169">
        <f>'Нарххо 2024'!CH352</f>
        <v>5.5</v>
      </c>
    </row>
    <row r="353" spans="1:86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0</v>
      </c>
      <c r="CF353" s="135">
        <f>'Нарххо 2024'!CF353</f>
        <v>0</v>
      </c>
      <c r="CG353" s="135">
        <f>'Нарххо 2024'!CG353</f>
        <v>0</v>
      </c>
      <c r="CH353" s="169">
        <f>'Нарххо 2024'!CH353</f>
        <v>14</v>
      </c>
    </row>
    <row r="354" spans="1:86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0</v>
      </c>
      <c r="CF354" s="135">
        <f>'Нарххо 2024'!CF354</f>
        <v>0</v>
      </c>
      <c r="CG354" s="135">
        <f>'Нарххо 2024'!CG354</f>
        <v>0</v>
      </c>
      <c r="CH354" s="169">
        <f>'Нарххо 2024'!CH354</f>
        <v>16.5</v>
      </c>
    </row>
    <row r="355" spans="1:86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0</v>
      </c>
      <c r="CF355" s="135">
        <f>'Нарххо 2024'!CF355</f>
        <v>0</v>
      </c>
      <c r="CG355" s="135">
        <f>'Нарххо 2024'!CG355</f>
        <v>0</v>
      </c>
      <c r="CH355" s="169">
        <f>'Нарххо 2024'!CH355</f>
        <v>5</v>
      </c>
    </row>
    <row r="356" spans="1:86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0</v>
      </c>
      <c r="CF356" s="135">
        <f>'Нарххо 2024'!CF356</f>
        <v>0</v>
      </c>
      <c r="CG356" s="135">
        <f>'Нарххо 2024'!CG356</f>
        <v>0</v>
      </c>
      <c r="CH356" s="169">
        <f>'Нарххо 2024'!CH356</f>
        <v>15</v>
      </c>
    </row>
    <row r="357" spans="1:86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0</v>
      </c>
      <c r="CF357" s="135">
        <f>'Нарххо 2024'!CF357</f>
        <v>0</v>
      </c>
      <c r="CG357" s="135">
        <f>'Нарххо 2024'!CG357</f>
        <v>0</v>
      </c>
      <c r="CH357" s="169">
        <f>'Нарххо 2024'!CH357</f>
        <v>18</v>
      </c>
    </row>
    <row r="358" spans="1:86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0</v>
      </c>
      <c r="CF358" s="135">
        <f>'Нарххо 2024'!CF358</f>
        <v>0</v>
      </c>
      <c r="CG358" s="135">
        <f>'Нарххо 2024'!CG358</f>
        <v>0</v>
      </c>
      <c r="CH358" s="169">
        <f>'Нарххо 2024'!CH358</f>
        <v>19</v>
      </c>
    </row>
    <row r="359" spans="1:86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0</v>
      </c>
      <c r="CF359" s="135">
        <f>'Нарххо 2024'!CF359</f>
        <v>0</v>
      </c>
      <c r="CG359" s="135">
        <f>'Нарххо 2024'!CG359</f>
        <v>0</v>
      </c>
      <c r="CH359" s="169">
        <f>'Нарххо 2024'!CH359</f>
        <v>90</v>
      </c>
    </row>
    <row r="360" spans="1:86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0</v>
      </c>
      <c r="CF360" s="135">
        <f>'Нарххо 2024'!CF360</f>
        <v>0</v>
      </c>
      <c r="CG360" s="135">
        <f>'Нарххо 2024'!CG360</f>
        <v>0</v>
      </c>
      <c r="CH360" s="169">
        <f>'Нарххо 2024'!CH360</f>
        <v>100</v>
      </c>
    </row>
    <row r="361" spans="1:86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0</v>
      </c>
      <c r="CF361" s="135">
        <f>'Нарххо 2024'!CF361</f>
        <v>0</v>
      </c>
      <c r="CG361" s="135">
        <f>'Нарххо 2024'!CG361</f>
        <v>0</v>
      </c>
      <c r="CH361" s="169">
        <f>'Нарххо 2024'!CH361</f>
        <v>5</v>
      </c>
    </row>
    <row r="362" spans="1:86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0</v>
      </c>
      <c r="CF362" s="135">
        <f>'Нарххо 2024'!CF362</f>
        <v>0</v>
      </c>
      <c r="CG362" s="135">
        <f>'Нарххо 2024'!CG362</f>
        <v>0</v>
      </c>
      <c r="CH362" s="169">
        <f>'Нарххо 2024'!CH362</f>
        <v>13</v>
      </c>
    </row>
    <row r="363" spans="1:86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0</v>
      </c>
      <c r="CF363" s="135">
        <f>'Нарххо 2024'!CF363</f>
        <v>0</v>
      </c>
      <c r="CG363" s="135">
        <f>'Нарххо 2024'!CG363</f>
        <v>0</v>
      </c>
      <c r="CH363" s="169">
        <f>'Нарххо 2024'!CH363</f>
        <v>11</v>
      </c>
    </row>
    <row r="364" spans="1:86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0</v>
      </c>
      <c r="CF364" s="135">
        <f>'Нарххо 2024'!CF364</f>
        <v>0</v>
      </c>
      <c r="CG364" s="135">
        <f>'Нарххо 2024'!CG364</f>
        <v>0</v>
      </c>
      <c r="CH364" s="169">
        <f>'Нарххо 2024'!CH364</f>
        <v>42</v>
      </c>
    </row>
    <row r="365" spans="1:86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0</v>
      </c>
      <c r="CF365" s="135">
        <f>'Нарххо 2024'!CF365</f>
        <v>0</v>
      </c>
      <c r="CG365" s="135">
        <f>'Нарххо 2024'!CG365</f>
        <v>0</v>
      </c>
      <c r="CH365" s="169">
        <f>'Нарххо 2024'!CH365</f>
        <v>44</v>
      </c>
    </row>
    <row r="366" spans="1:86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0</v>
      </c>
      <c r="CF366" s="135">
        <f>'Нарххо 2024'!CF366</f>
        <v>0</v>
      </c>
      <c r="CG366" s="135">
        <f>'Нарххо 2024'!CG366</f>
        <v>0</v>
      </c>
      <c r="CH366" s="169">
        <f>'Нарххо 2024'!CH366</f>
        <v>4.4000000000000004</v>
      </c>
    </row>
    <row r="367" spans="1:86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0</v>
      </c>
      <c r="CF367" s="135">
        <f>'Нарххо 2024'!CF367</f>
        <v>0</v>
      </c>
      <c r="CG367" s="135">
        <f>'Нарххо 2024'!CG367</f>
        <v>0</v>
      </c>
      <c r="CH367" s="169">
        <f>'Нарххо 2024'!CH367</f>
        <v>4</v>
      </c>
    </row>
    <row r="368" spans="1:86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0</v>
      </c>
      <c r="CF368" s="135">
        <f>'Нарххо 2024'!CF368</f>
        <v>0</v>
      </c>
      <c r="CG368" s="135">
        <f>'Нарххо 2024'!CG368</f>
        <v>0</v>
      </c>
      <c r="CH368" s="169">
        <f>'Нарххо 2024'!CH368</f>
        <v>3.3</v>
      </c>
    </row>
    <row r="369" spans="1:86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0</v>
      </c>
      <c r="CF369" s="135">
        <f>'Нарххо 2024'!CF369</f>
        <v>0</v>
      </c>
      <c r="CG369" s="135">
        <f>'Нарххо 2024'!CG369</f>
        <v>0</v>
      </c>
      <c r="CH369" s="169">
        <f>'Нарххо 2024'!CH369</f>
        <v>15</v>
      </c>
    </row>
    <row r="370" spans="1:86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0</v>
      </c>
      <c r="CF370" s="135">
        <f>'Нарххо 2024'!CF370</f>
        <v>0</v>
      </c>
      <c r="CG370" s="135">
        <f>'Нарххо 2024'!CG370</f>
        <v>0</v>
      </c>
      <c r="CH370" s="169">
        <f>'Нарххо 2024'!CH370</f>
        <v>18</v>
      </c>
    </row>
    <row r="371" spans="1:86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0</v>
      </c>
      <c r="CF371" s="135">
        <f>'Нарххо 2024'!CF371</f>
        <v>0</v>
      </c>
      <c r="CG371" s="135">
        <f>'Нарххо 2024'!CG371</f>
        <v>0</v>
      </c>
      <c r="CH371" s="169">
        <f>'Нарххо 2024'!CH371</f>
        <v>16</v>
      </c>
    </row>
    <row r="372" spans="1:86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0</v>
      </c>
      <c r="CF372" s="135">
        <f>'Нарххо 2024'!CF372</f>
        <v>0</v>
      </c>
      <c r="CG372" s="135">
        <f>'Нарххо 2024'!CG372</f>
        <v>0</v>
      </c>
      <c r="CH372" s="169">
        <f>'Нарххо 2024'!CH372</f>
        <v>3.5</v>
      </c>
    </row>
    <row r="373" spans="1:86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0</v>
      </c>
      <c r="CF373" s="135">
        <f>'Нарххо 2024'!CF373</f>
        <v>0</v>
      </c>
      <c r="CG373" s="135">
        <f>'Нарххо 2024'!CG373</f>
        <v>0</v>
      </c>
      <c r="CH373" s="169">
        <f>'Нарххо 2024'!CH373</f>
        <v>3</v>
      </c>
    </row>
    <row r="374" spans="1:86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0</v>
      </c>
      <c r="CF374" s="135">
        <f>'Нарххо 2024'!CF374</f>
        <v>0</v>
      </c>
      <c r="CG374" s="135">
        <f>'Нарххо 2024'!CG374</f>
        <v>0</v>
      </c>
      <c r="CH374" s="169">
        <f>'Нарххо 2024'!CH374</f>
        <v>28</v>
      </c>
    </row>
    <row r="375" spans="1:86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0</v>
      </c>
      <c r="CF375" s="135">
        <f>'Нарххо 2024'!CF375</f>
        <v>0</v>
      </c>
      <c r="CG375" s="135">
        <f>'Нарххо 2024'!CG375</f>
        <v>0</v>
      </c>
      <c r="CH375" s="169">
        <f>'Нарххо 2024'!CH375</f>
        <v>6.95</v>
      </c>
    </row>
    <row r="376" spans="1:86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0</v>
      </c>
      <c r="CF376" s="135">
        <f>'Нарххо 2024'!CF376</f>
        <v>0</v>
      </c>
      <c r="CG376" s="135">
        <f>'Нарххо 2024'!CG376</f>
        <v>0</v>
      </c>
      <c r="CH376" s="169">
        <f>'Нарххо 2024'!CH376</f>
        <v>10.8</v>
      </c>
    </row>
    <row r="377" spans="1:86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0</v>
      </c>
      <c r="CF377" s="135">
        <f>'Нарххо 2024'!CF377</f>
        <v>0</v>
      </c>
      <c r="CG377" s="135">
        <f>'Нарххо 2024'!CG377</f>
        <v>0</v>
      </c>
      <c r="CH377" s="169">
        <f>'Нарххо 2024'!CH377</f>
        <v>11.6</v>
      </c>
    </row>
    <row r="378" spans="1:86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</row>
    <row r="379" spans="1:86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0</v>
      </c>
      <c r="CF379" s="135">
        <f>'Нарххо 2024'!CF379</f>
        <v>0</v>
      </c>
      <c r="CG379" s="135">
        <f>'Нарххо 2024'!CG379</f>
        <v>0</v>
      </c>
      <c r="CH379" s="169">
        <f>'Нарххо 2024'!CH379</f>
        <v>10.86</v>
      </c>
    </row>
    <row r="380" spans="1:86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0</v>
      </c>
      <c r="CF380" s="135">
        <f>'Нарххо 2024'!CF380</f>
        <v>0</v>
      </c>
      <c r="CG380" s="135">
        <f>'Нарххо 2024'!CG380</f>
        <v>0</v>
      </c>
      <c r="CH380" s="169">
        <f>'Нарххо 2024'!CH380</f>
        <v>10.93</v>
      </c>
    </row>
    <row r="381" spans="1:8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B381" s="261"/>
      <c r="CH381" s="261"/>
    </row>
    <row r="382" spans="1:8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B382" s="261"/>
      <c r="CH382" s="261"/>
    </row>
    <row r="383" spans="1:8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B383" s="261"/>
      <c r="CH383" s="261"/>
    </row>
    <row r="384" spans="1:86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B384" s="261"/>
      <c r="CH384" s="261"/>
    </row>
    <row r="385" spans="1:86" ht="18" x14ac:dyDescent="0.25">
      <c r="A385" s="299" t="s">
        <v>200</v>
      </c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299"/>
      <c r="AM385" s="299"/>
      <c r="AN385" s="299"/>
      <c r="AO385" s="299"/>
      <c r="AP385" s="299"/>
      <c r="AQ385" s="299"/>
      <c r="AR385" s="299"/>
      <c r="AS385" s="299"/>
      <c r="AT385" s="299"/>
      <c r="AU385" s="299"/>
      <c r="AV385" s="299"/>
      <c r="AW385" s="299"/>
      <c r="AX385" s="299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299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299"/>
    </row>
    <row r="386" spans="1:86" x14ac:dyDescent="0.3">
      <c r="A386" s="217"/>
      <c r="B386" s="197"/>
      <c r="C386" s="300" t="s">
        <v>206</v>
      </c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  <c r="AA386" s="301"/>
      <c r="AB386" s="301"/>
      <c r="AC386" s="301"/>
      <c r="AD386" s="301"/>
      <c r="AE386" s="301"/>
      <c r="AF386" s="301"/>
      <c r="AG386" s="301"/>
      <c r="AH386" s="301"/>
      <c r="AI386" s="301"/>
      <c r="AJ386" s="301"/>
      <c r="AK386" s="301"/>
      <c r="AL386" s="301"/>
      <c r="AM386" s="301"/>
      <c r="AN386" s="301"/>
      <c r="AO386" s="301"/>
      <c r="AP386" s="301"/>
      <c r="AQ386" s="301"/>
      <c r="AR386" s="301"/>
      <c r="AS386" s="301"/>
      <c r="AT386" s="301"/>
      <c r="AU386" s="301"/>
      <c r="AV386" s="301"/>
      <c r="AW386" s="301"/>
      <c r="AX386" s="301"/>
      <c r="AY386" s="301"/>
      <c r="AZ386" s="301"/>
      <c r="BA386" s="301"/>
      <c r="BB386" s="301"/>
      <c r="BC386" s="301"/>
      <c r="BD386" s="301"/>
      <c r="BE386" s="301"/>
      <c r="BF386" s="301"/>
      <c r="BG386" s="301"/>
      <c r="BH386" s="301"/>
      <c r="BI386" s="301"/>
      <c r="BJ386" s="301"/>
      <c r="BK386" s="301"/>
      <c r="BL386" s="301"/>
      <c r="BM386" s="301"/>
      <c r="BN386" s="301"/>
      <c r="BO386" s="301"/>
      <c r="BP386" s="301"/>
      <c r="BQ386" s="301"/>
      <c r="BR386" s="301"/>
      <c r="BS386" s="301"/>
      <c r="BT386" s="301"/>
      <c r="BU386" s="301"/>
      <c r="BV386" s="301"/>
      <c r="BW386" s="301"/>
      <c r="BX386" s="301"/>
      <c r="BY386" s="301"/>
      <c r="BZ386" s="301"/>
      <c r="CA386" s="301"/>
      <c r="CB386" s="301"/>
      <c r="CC386" s="301"/>
      <c r="CD386" s="301"/>
      <c r="CE386" s="301"/>
      <c r="CF386" s="301"/>
      <c r="CG386" s="301"/>
      <c r="CH386" s="302"/>
    </row>
    <row r="387" spans="1:86" ht="18.75" customHeight="1" x14ac:dyDescent="0.3">
      <c r="A387" s="218"/>
      <c r="B387" s="198"/>
      <c r="C387" s="284" t="s">
        <v>139</v>
      </c>
      <c r="D387" s="285"/>
      <c r="E387" s="285"/>
      <c r="F387" s="286"/>
      <c r="G387" s="280" t="s">
        <v>221</v>
      </c>
      <c r="H387" s="287" t="s">
        <v>139</v>
      </c>
      <c r="I387" s="288"/>
      <c r="J387" s="288"/>
      <c r="K387" s="289"/>
      <c r="L387" s="280" t="s">
        <v>221</v>
      </c>
      <c r="M387" s="287" t="s">
        <v>139</v>
      </c>
      <c r="N387" s="288"/>
      <c r="O387" s="288"/>
      <c r="P387" s="289"/>
      <c r="Q387" s="280" t="s">
        <v>221</v>
      </c>
      <c r="R387" s="287" t="s">
        <v>139</v>
      </c>
      <c r="S387" s="288"/>
      <c r="T387" s="288"/>
      <c r="U387" s="288"/>
      <c r="V387" s="289"/>
      <c r="W387" s="280" t="s">
        <v>221</v>
      </c>
      <c r="X387" s="287" t="s">
        <v>139</v>
      </c>
      <c r="Y387" s="288"/>
      <c r="Z387" s="288"/>
      <c r="AA387" s="288"/>
      <c r="AB387" s="280" t="s">
        <v>221</v>
      </c>
      <c r="AC387" s="287" t="s">
        <v>139</v>
      </c>
      <c r="AD387" s="288"/>
      <c r="AE387" s="288"/>
      <c r="AF387" s="288"/>
      <c r="AG387" s="280" t="s">
        <v>221</v>
      </c>
      <c r="AH387" s="287" t="s">
        <v>139</v>
      </c>
      <c r="AI387" s="288"/>
      <c r="AJ387" s="288"/>
      <c r="AK387" s="288"/>
      <c r="AL387" s="288"/>
      <c r="AM387" s="280" t="s">
        <v>221</v>
      </c>
      <c r="AN387" s="287" t="s">
        <v>139</v>
      </c>
      <c r="AO387" s="288"/>
      <c r="AP387" s="288"/>
      <c r="AQ387" s="288"/>
      <c r="AR387" s="280" t="s">
        <v>221</v>
      </c>
      <c r="AS387" s="287" t="s">
        <v>139</v>
      </c>
      <c r="AT387" s="288"/>
      <c r="AU387" s="288"/>
      <c r="AV387" s="288"/>
      <c r="AW387" s="253"/>
      <c r="AX387" s="280" t="s">
        <v>221</v>
      </c>
      <c r="AY387" s="287" t="s">
        <v>139</v>
      </c>
      <c r="AZ387" s="288"/>
      <c r="BA387" s="288"/>
      <c r="BB387" s="288"/>
      <c r="BC387" s="280" t="s">
        <v>221</v>
      </c>
      <c r="BD387" s="287" t="s">
        <v>139</v>
      </c>
      <c r="BE387" s="288"/>
      <c r="BF387" s="288"/>
      <c r="BG387" s="288"/>
      <c r="BH387" s="280" t="s">
        <v>221</v>
      </c>
      <c r="BI387" s="287" t="s">
        <v>139</v>
      </c>
      <c r="BJ387" s="288"/>
      <c r="BK387" s="288"/>
      <c r="BL387" s="288"/>
      <c r="BM387" s="289"/>
      <c r="BN387" s="280" t="s">
        <v>221</v>
      </c>
      <c r="BO387" s="287" t="s">
        <v>316</v>
      </c>
      <c r="BP387" s="288"/>
      <c r="BQ387" s="288"/>
      <c r="BR387" s="288"/>
      <c r="BS387" s="280" t="s">
        <v>221</v>
      </c>
      <c r="BT387" s="287" t="s">
        <v>316</v>
      </c>
      <c r="BU387" s="288"/>
      <c r="BV387" s="288"/>
      <c r="BW387" s="288"/>
      <c r="BX387" s="280" t="s">
        <v>221</v>
      </c>
      <c r="BY387" s="287" t="s">
        <v>316</v>
      </c>
      <c r="BZ387" s="288"/>
      <c r="CA387" s="288"/>
      <c r="CB387" s="280" t="s">
        <v>221</v>
      </c>
      <c r="CC387" s="287" t="s">
        <v>316</v>
      </c>
      <c r="CD387" s="288"/>
      <c r="CE387" s="288"/>
      <c r="CF387" s="288"/>
      <c r="CG387" s="288"/>
      <c r="CH387" s="280" t="s">
        <v>221</v>
      </c>
    </row>
    <row r="388" spans="1:86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1"/>
      <c r="H388" s="138" t="s">
        <v>141</v>
      </c>
      <c r="I388" s="138" t="s">
        <v>142</v>
      </c>
      <c r="J388" s="138" t="s">
        <v>143</v>
      </c>
      <c r="K388" s="138" t="s">
        <v>144</v>
      </c>
      <c r="L388" s="281"/>
      <c r="M388" s="138" t="s">
        <v>145</v>
      </c>
      <c r="N388" s="138" t="s">
        <v>146</v>
      </c>
      <c r="O388" s="138" t="s">
        <v>147</v>
      </c>
      <c r="P388" s="138" t="s">
        <v>148</v>
      </c>
      <c r="Q388" s="281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1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1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1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1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1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1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1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1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1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1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1"/>
      <c r="BY388" s="138" t="s">
        <v>326</v>
      </c>
      <c r="BZ388" s="138" t="s">
        <v>146</v>
      </c>
      <c r="CA388" s="138" t="s">
        <v>327</v>
      </c>
      <c r="CB388" s="281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1"/>
    </row>
    <row r="389" spans="1:86" ht="18" x14ac:dyDescent="0.25">
      <c r="A389" s="282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</row>
    <row r="390" spans="1:86" ht="18" x14ac:dyDescent="0.25">
      <c r="A390" s="283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0</v>
      </c>
      <c r="CF390" s="135">
        <f>'Нарххо 2024'!CF390</f>
        <v>0</v>
      </c>
      <c r="CG390" s="135">
        <f>'Нарххо 2024'!CG390</f>
        <v>0</v>
      </c>
      <c r="CH390" s="169">
        <f>'Нарххо 2024'!CH390</f>
        <v>5.5</v>
      </c>
    </row>
    <row r="391" spans="1:86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0</v>
      </c>
      <c r="CF391" s="135">
        <f>'Нарххо 2024'!CF391</f>
        <v>0</v>
      </c>
      <c r="CG391" s="135">
        <f>'Нарххо 2024'!CG391</f>
        <v>0</v>
      </c>
      <c r="CH391" s="169">
        <f>'Нарххо 2024'!CH391</f>
        <v>5.75</v>
      </c>
    </row>
    <row r="392" spans="1:86" ht="18" x14ac:dyDescent="0.25">
      <c r="A392" s="282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>
        <f>'Нарххо 2024'!CH392</f>
        <v>0</v>
      </c>
    </row>
    <row r="393" spans="1:86" ht="18" x14ac:dyDescent="0.25">
      <c r="A393" s="283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0</v>
      </c>
      <c r="CF393" s="135">
        <f>'Нарххо 2024'!CF393</f>
        <v>0</v>
      </c>
      <c r="CG393" s="135">
        <f>'Нарххо 2024'!CG393</f>
        <v>0</v>
      </c>
      <c r="CH393" s="169">
        <f>'Нарххо 2024'!CH393</f>
        <v>2</v>
      </c>
    </row>
    <row r="394" spans="1:86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0</v>
      </c>
      <c r="CF394" s="135">
        <f>'Нарххо 2024'!CF394</f>
        <v>0</v>
      </c>
      <c r="CG394" s="135">
        <f>'Нарххо 2024'!CG394</f>
        <v>0</v>
      </c>
      <c r="CH394" s="169">
        <f>'Нарххо 2024'!CH394</f>
        <v>4.5</v>
      </c>
    </row>
    <row r="395" spans="1:86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0</v>
      </c>
      <c r="CF395" s="135">
        <f>'Нарххо 2024'!CF395</f>
        <v>0</v>
      </c>
      <c r="CG395" s="135">
        <f>'Нарххо 2024'!CG395</f>
        <v>0</v>
      </c>
      <c r="CH395" s="169">
        <f>'Нарххо 2024'!CH395</f>
        <v>18</v>
      </c>
    </row>
    <row r="396" spans="1:86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0</v>
      </c>
      <c r="CF396" s="135">
        <f>'Нарххо 2024'!CF396</f>
        <v>0</v>
      </c>
      <c r="CG396" s="135">
        <f>'Нарххо 2024'!CG396</f>
        <v>0</v>
      </c>
      <c r="CH396" s="169">
        <f>'Нарххо 2024'!CH396</f>
        <v>17</v>
      </c>
    </row>
    <row r="397" spans="1:86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0</v>
      </c>
      <c r="CF397" s="135">
        <f>'Нарххо 2024'!CF397</f>
        <v>0</v>
      </c>
      <c r="CG397" s="135">
        <f>'Нарххо 2024'!CG397</f>
        <v>0</v>
      </c>
      <c r="CH397" s="169">
        <f>'Нарххо 2024'!CH397</f>
        <v>6</v>
      </c>
    </row>
    <row r="398" spans="1:86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0</v>
      </c>
      <c r="CF398" s="135">
        <f>'Нарххо 2024'!CF398</f>
        <v>0</v>
      </c>
      <c r="CG398" s="135">
        <f>'Нарххо 2024'!CG398</f>
        <v>0</v>
      </c>
      <c r="CH398" s="169">
        <f>'Нарххо 2024'!CH398</f>
        <v>15</v>
      </c>
    </row>
    <row r="399" spans="1:86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0</v>
      </c>
      <c r="CF399" s="135">
        <f>'Нарххо 2024'!CF399</f>
        <v>0</v>
      </c>
      <c r="CG399" s="135">
        <f>'Нарххо 2024'!CG399</f>
        <v>0</v>
      </c>
      <c r="CH399" s="169">
        <f>'Нарххо 2024'!CH399</f>
        <v>14</v>
      </c>
    </row>
    <row r="400" spans="1:86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0</v>
      </c>
      <c r="CF400" s="135">
        <f>'Нарххо 2024'!CF400</f>
        <v>0</v>
      </c>
      <c r="CG400" s="135">
        <f>'Нарххо 2024'!CG400</f>
        <v>0</v>
      </c>
      <c r="CH400" s="169">
        <f>'Нарххо 2024'!CH400</f>
        <v>15</v>
      </c>
    </row>
    <row r="401" spans="1:86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0</v>
      </c>
      <c r="CF401" s="135">
        <f>'Нарххо 2024'!CF401</f>
        <v>0</v>
      </c>
      <c r="CG401" s="135">
        <f>'Нарххо 2024'!CG401</f>
        <v>0</v>
      </c>
      <c r="CH401" s="169">
        <f>'Нарххо 2024'!CH401</f>
        <v>90</v>
      </c>
    </row>
    <row r="402" spans="1:86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0</v>
      </c>
      <c r="CF402" s="135">
        <f>'Нарххо 2024'!CF402</f>
        <v>0</v>
      </c>
      <c r="CG402" s="135">
        <f>'Нарххо 2024'!CG402</f>
        <v>0</v>
      </c>
      <c r="CH402" s="169">
        <f>'Нарххо 2024'!CH402</f>
        <v>100</v>
      </c>
    </row>
    <row r="403" spans="1:86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0</v>
      </c>
      <c r="CF403" s="135">
        <f>'Нарххо 2024'!CF403</f>
        <v>0</v>
      </c>
      <c r="CG403" s="135">
        <f>'Нарххо 2024'!CG403</f>
        <v>0</v>
      </c>
      <c r="CH403" s="169">
        <f>'Нарххо 2024'!CH403</f>
        <v>5.5</v>
      </c>
    </row>
    <row r="404" spans="1:86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0</v>
      </c>
      <c r="CF404" s="135">
        <f>'Нарххо 2024'!CF404</f>
        <v>0</v>
      </c>
      <c r="CG404" s="135">
        <f>'Нарххо 2024'!CG404</f>
        <v>0</v>
      </c>
      <c r="CH404" s="169">
        <f>'Нарххо 2024'!CH404</f>
        <v>12</v>
      </c>
    </row>
    <row r="405" spans="1:86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0</v>
      </c>
      <c r="CF405" s="135">
        <f>'Нарххо 2024'!CF405</f>
        <v>0</v>
      </c>
      <c r="CG405" s="135">
        <f>'Нарххо 2024'!CG405</f>
        <v>0</v>
      </c>
      <c r="CH405" s="169">
        <f>'Нарххо 2024'!CH405</f>
        <v>10</v>
      </c>
    </row>
    <row r="406" spans="1:86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0</v>
      </c>
      <c r="CF406" s="135">
        <f>'Нарххо 2024'!CF406</f>
        <v>0</v>
      </c>
      <c r="CG406" s="135">
        <f>'Нарххо 2024'!CG406</f>
        <v>0</v>
      </c>
      <c r="CH406" s="169">
        <f>'Нарххо 2024'!CH406</f>
        <v>42</v>
      </c>
    </row>
    <row r="407" spans="1:86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0</v>
      </c>
      <c r="CF407" s="135">
        <f>'Нарххо 2024'!CF407</f>
        <v>0</v>
      </c>
      <c r="CG407" s="135">
        <f>'Нарххо 2024'!CG407</f>
        <v>0</v>
      </c>
      <c r="CH407" s="169">
        <f>'Нарххо 2024'!CH407</f>
        <v>45</v>
      </c>
    </row>
    <row r="408" spans="1:86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0</v>
      </c>
      <c r="CF408" s="135">
        <f>'Нарххо 2024'!CF408</f>
        <v>0</v>
      </c>
      <c r="CG408" s="135">
        <f>'Нарххо 2024'!CG408</f>
        <v>0</v>
      </c>
      <c r="CH408" s="169">
        <f>'Нарххо 2024'!CH408</f>
        <v>4.9000000000000004</v>
      </c>
    </row>
    <row r="409" spans="1:86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0</v>
      </c>
      <c r="CF409" s="135">
        <f>'Нарххо 2024'!CF409</f>
        <v>0</v>
      </c>
      <c r="CG409" s="135">
        <f>'Нарххо 2024'!CG409</f>
        <v>0</v>
      </c>
      <c r="CH409" s="169">
        <f>'Нарххо 2024'!CH409</f>
        <v>4</v>
      </c>
    </row>
    <row r="410" spans="1:86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0</v>
      </c>
      <c r="CF410" s="135">
        <f>'Нарххо 2024'!CF410</f>
        <v>0</v>
      </c>
      <c r="CG410" s="135">
        <f>'Нарххо 2024'!CG410</f>
        <v>0</v>
      </c>
      <c r="CH410" s="169">
        <f>'Нарххо 2024'!CH410</f>
        <v>3.5</v>
      </c>
    </row>
    <row r="411" spans="1:86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0</v>
      </c>
      <c r="CF411" s="135">
        <f>'Нарххо 2024'!CF411</f>
        <v>0</v>
      </c>
      <c r="CG411" s="135">
        <f>'Нарххо 2024'!CG411</f>
        <v>0</v>
      </c>
      <c r="CH411" s="169">
        <f>'Нарххо 2024'!CH411</f>
        <v>17</v>
      </c>
    </row>
    <row r="412" spans="1:86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0</v>
      </c>
      <c r="CF412" s="135">
        <f>'Нарххо 2024'!CF412</f>
        <v>0</v>
      </c>
      <c r="CG412" s="135">
        <f>'Нарххо 2024'!CG412</f>
        <v>0</v>
      </c>
      <c r="CH412" s="169">
        <f>'Нарххо 2024'!CH412</f>
        <v>18</v>
      </c>
    </row>
    <row r="413" spans="1:86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0</v>
      </c>
      <c r="CF413" s="135">
        <f>'Нарххо 2024'!CF413</f>
        <v>0</v>
      </c>
      <c r="CG413" s="135">
        <f>'Нарххо 2024'!CG413</f>
        <v>0</v>
      </c>
      <c r="CH413" s="169">
        <f>'Нарххо 2024'!CH413</f>
        <v>15</v>
      </c>
    </row>
    <row r="414" spans="1:86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0</v>
      </c>
      <c r="CF414" s="135">
        <f>'Нарххо 2024'!CF414</f>
        <v>0</v>
      </c>
      <c r="CG414" s="135">
        <f>'Нарххо 2024'!CG414</f>
        <v>0</v>
      </c>
      <c r="CH414" s="169">
        <f>'Нарххо 2024'!CH414</f>
        <v>4</v>
      </c>
    </row>
    <row r="415" spans="1:86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0</v>
      </c>
      <c r="CF415" s="135">
        <f>'Нарххо 2024'!CF415</f>
        <v>0</v>
      </c>
      <c r="CG415" s="135">
        <f>'Нарххо 2024'!CG415</f>
        <v>0</v>
      </c>
      <c r="CH415" s="169">
        <f>'Нарххо 2024'!CH415</f>
        <v>3.5</v>
      </c>
    </row>
    <row r="416" spans="1:86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0</v>
      </c>
      <c r="CF416" s="135">
        <f>'Нарххо 2024'!CF416</f>
        <v>0</v>
      </c>
      <c r="CG416" s="135">
        <f>'Нарххо 2024'!CG416</f>
        <v>0</v>
      </c>
      <c r="CH416" s="169">
        <f>'Нарххо 2024'!CH416</f>
        <v>30</v>
      </c>
    </row>
    <row r="417" spans="1:86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0</v>
      </c>
      <c r="CF417" s="135">
        <f>'Нарххо 2024'!CF417</f>
        <v>0</v>
      </c>
      <c r="CG417" s="135">
        <f>'Нарххо 2024'!CG417</f>
        <v>0</v>
      </c>
      <c r="CH417" s="169">
        <f>'Нарххо 2024'!CH417</f>
        <v>6.9</v>
      </c>
    </row>
    <row r="418" spans="1:86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0</v>
      </c>
      <c r="CF418" s="135">
        <f>'Нарххо 2024'!CF418</f>
        <v>0</v>
      </c>
      <c r="CG418" s="135">
        <f>'Нарххо 2024'!CG418</f>
        <v>0</v>
      </c>
      <c r="CH418" s="169">
        <f>'Нарххо 2024'!CH418</f>
        <v>10.6</v>
      </c>
    </row>
    <row r="419" spans="1:86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0</v>
      </c>
      <c r="CF419" s="135">
        <f>'Нарххо 2024'!CF419</f>
        <v>0</v>
      </c>
      <c r="CG419" s="135">
        <f>'Нарххо 2024'!CG419</f>
        <v>0</v>
      </c>
      <c r="CH419" s="169">
        <f>'Нарххо 2024'!CH419</f>
        <v>11.5</v>
      </c>
    </row>
    <row r="420" spans="1:86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</row>
    <row r="421" spans="1:86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0</v>
      </c>
      <c r="CF421" s="135">
        <f>'Нарххо 2024'!CF421</f>
        <v>0</v>
      </c>
      <c r="CG421" s="135">
        <f>'Нарххо 2024'!CG421</f>
        <v>0</v>
      </c>
      <c r="CH421" s="169">
        <f>'Нарххо 2024'!CH421</f>
        <v>10.86</v>
      </c>
    </row>
    <row r="422" spans="1:86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0</v>
      </c>
      <c r="CF422" s="135">
        <f>'Нарххо 2024'!CF422</f>
        <v>0</v>
      </c>
      <c r="CG422" s="135">
        <f>'Нарххо 2024'!CG422</f>
        <v>0</v>
      </c>
      <c r="CH422" s="169">
        <f>'Нарххо 2024'!CH422</f>
        <v>10.93</v>
      </c>
    </row>
    <row r="423" spans="1:8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B423" s="261"/>
      <c r="CH423" s="261"/>
    </row>
    <row r="424" spans="1:8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B424" s="261"/>
      <c r="CH424" s="261"/>
    </row>
    <row r="425" spans="1:8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B425" s="261"/>
      <c r="CH425" s="261"/>
    </row>
    <row r="426" spans="1:86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B426" s="261"/>
      <c r="CH426" s="261"/>
    </row>
    <row r="427" spans="1:86" ht="18" x14ac:dyDescent="0.25">
      <c r="A427" s="299" t="s">
        <v>200</v>
      </c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299"/>
      <c r="AM427" s="299"/>
      <c r="AN427" s="299"/>
      <c r="AO427" s="299"/>
      <c r="AP427" s="299"/>
      <c r="AQ427" s="299"/>
      <c r="AR427" s="299"/>
      <c r="AS427" s="299"/>
      <c r="AT427" s="299"/>
      <c r="AU427" s="299"/>
      <c r="AV427" s="299"/>
      <c r="AW427" s="299"/>
      <c r="AX427" s="299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299"/>
    </row>
    <row r="428" spans="1:86" x14ac:dyDescent="0.3">
      <c r="A428" s="217"/>
      <c r="B428" s="197"/>
      <c r="C428" s="300" t="s">
        <v>207</v>
      </c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1"/>
      <c r="AE428" s="301"/>
      <c r="AF428" s="301"/>
      <c r="AG428" s="301"/>
      <c r="AH428" s="301"/>
      <c r="AI428" s="301"/>
      <c r="AJ428" s="301"/>
      <c r="AK428" s="301"/>
      <c r="AL428" s="301"/>
      <c r="AM428" s="301"/>
      <c r="AN428" s="301"/>
      <c r="AO428" s="301"/>
      <c r="AP428" s="301"/>
      <c r="AQ428" s="301"/>
      <c r="AR428" s="301"/>
      <c r="AS428" s="301"/>
      <c r="AT428" s="301"/>
      <c r="AU428" s="301"/>
      <c r="AV428" s="301"/>
      <c r="AW428" s="301"/>
      <c r="AX428" s="301"/>
      <c r="AY428" s="301"/>
      <c r="AZ428" s="301"/>
      <c r="BA428" s="301"/>
      <c r="BB428" s="301"/>
      <c r="BC428" s="301"/>
      <c r="BD428" s="301"/>
      <c r="BE428" s="301"/>
      <c r="BF428" s="301"/>
      <c r="BG428" s="301"/>
      <c r="BH428" s="301"/>
      <c r="BI428" s="301"/>
      <c r="BJ428" s="301"/>
      <c r="BK428" s="301"/>
      <c r="BL428" s="301"/>
      <c r="BM428" s="301"/>
      <c r="BN428" s="301"/>
      <c r="BO428" s="301"/>
      <c r="BP428" s="301"/>
      <c r="BQ428" s="301"/>
      <c r="BR428" s="301"/>
      <c r="BS428" s="301"/>
      <c r="BT428" s="301"/>
      <c r="BU428" s="301"/>
      <c r="BV428" s="301"/>
      <c r="BW428" s="301"/>
      <c r="BX428" s="301"/>
      <c r="BY428" s="301"/>
      <c r="BZ428" s="301"/>
      <c r="CA428" s="301"/>
      <c r="CB428" s="301"/>
      <c r="CC428" s="301"/>
      <c r="CD428" s="301"/>
      <c r="CE428" s="301"/>
      <c r="CF428" s="301"/>
      <c r="CG428" s="301"/>
      <c r="CH428" s="302"/>
    </row>
    <row r="429" spans="1:86" ht="18.75" customHeight="1" x14ac:dyDescent="0.3">
      <c r="A429" s="218"/>
      <c r="B429" s="198"/>
      <c r="C429" s="284" t="s">
        <v>139</v>
      </c>
      <c r="D429" s="285"/>
      <c r="E429" s="285"/>
      <c r="F429" s="286"/>
      <c r="G429" s="280" t="s">
        <v>221</v>
      </c>
      <c r="H429" s="287" t="s">
        <v>139</v>
      </c>
      <c r="I429" s="288"/>
      <c r="J429" s="288"/>
      <c r="K429" s="289"/>
      <c r="L429" s="280" t="s">
        <v>221</v>
      </c>
      <c r="M429" s="287" t="s">
        <v>139</v>
      </c>
      <c r="N429" s="288"/>
      <c r="O429" s="288"/>
      <c r="P429" s="289"/>
      <c r="Q429" s="280" t="s">
        <v>221</v>
      </c>
      <c r="R429" s="287" t="s">
        <v>139</v>
      </c>
      <c r="S429" s="288"/>
      <c r="T429" s="288"/>
      <c r="U429" s="288"/>
      <c r="V429" s="289"/>
      <c r="W429" s="280" t="s">
        <v>221</v>
      </c>
      <c r="X429" s="287" t="s">
        <v>139</v>
      </c>
      <c r="Y429" s="288"/>
      <c r="Z429" s="288"/>
      <c r="AA429" s="288"/>
      <c r="AB429" s="280" t="s">
        <v>221</v>
      </c>
      <c r="AC429" s="287" t="s">
        <v>139</v>
      </c>
      <c r="AD429" s="288"/>
      <c r="AE429" s="288"/>
      <c r="AF429" s="288"/>
      <c r="AG429" s="280" t="s">
        <v>221</v>
      </c>
      <c r="AH429" s="287" t="s">
        <v>139</v>
      </c>
      <c r="AI429" s="288"/>
      <c r="AJ429" s="288"/>
      <c r="AK429" s="288"/>
      <c r="AL429" s="288"/>
      <c r="AM429" s="280" t="s">
        <v>221</v>
      </c>
      <c r="AN429" s="287" t="s">
        <v>139</v>
      </c>
      <c r="AO429" s="288"/>
      <c r="AP429" s="288"/>
      <c r="AQ429" s="288"/>
      <c r="AR429" s="280" t="s">
        <v>221</v>
      </c>
      <c r="AS429" s="287" t="s">
        <v>139</v>
      </c>
      <c r="AT429" s="288"/>
      <c r="AU429" s="288"/>
      <c r="AV429" s="288"/>
      <c r="AW429" s="253"/>
      <c r="AX429" s="280" t="s">
        <v>221</v>
      </c>
      <c r="AY429" s="287" t="s">
        <v>139</v>
      </c>
      <c r="AZ429" s="288"/>
      <c r="BA429" s="288"/>
      <c r="BB429" s="288"/>
      <c r="BC429" s="280" t="s">
        <v>221</v>
      </c>
      <c r="BD429" s="287" t="s">
        <v>139</v>
      </c>
      <c r="BE429" s="288"/>
      <c r="BF429" s="288"/>
      <c r="BG429" s="288"/>
      <c r="BH429" s="280" t="s">
        <v>221</v>
      </c>
      <c r="BI429" s="287" t="s">
        <v>139</v>
      </c>
      <c r="BJ429" s="288"/>
      <c r="BK429" s="288"/>
      <c r="BL429" s="288"/>
      <c r="BM429" s="289"/>
      <c r="BN429" s="280" t="s">
        <v>221</v>
      </c>
      <c r="BO429" s="287" t="s">
        <v>316</v>
      </c>
      <c r="BP429" s="288"/>
      <c r="BQ429" s="288"/>
      <c r="BR429" s="288"/>
      <c r="BS429" s="280" t="s">
        <v>221</v>
      </c>
      <c r="BT429" s="287" t="s">
        <v>316</v>
      </c>
      <c r="BU429" s="288"/>
      <c r="BV429" s="288"/>
      <c r="BW429" s="288"/>
      <c r="BX429" s="280" t="s">
        <v>221</v>
      </c>
      <c r="BY429" s="287" t="s">
        <v>316</v>
      </c>
      <c r="BZ429" s="288"/>
      <c r="CA429" s="288"/>
      <c r="CB429" s="280" t="s">
        <v>221</v>
      </c>
      <c r="CC429" s="287" t="s">
        <v>316</v>
      </c>
      <c r="CD429" s="288"/>
      <c r="CE429" s="288"/>
      <c r="CF429" s="288"/>
      <c r="CG429" s="288"/>
      <c r="CH429" s="280" t="s">
        <v>221</v>
      </c>
    </row>
    <row r="430" spans="1:86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1"/>
      <c r="H430" s="138" t="s">
        <v>141</v>
      </c>
      <c r="I430" s="138" t="s">
        <v>142</v>
      </c>
      <c r="J430" s="138" t="s">
        <v>143</v>
      </c>
      <c r="K430" s="138" t="s">
        <v>144</v>
      </c>
      <c r="L430" s="281"/>
      <c r="M430" s="138" t="s">
        <v>145</v>
      </c>
      <c r="N430" s="138" t="s">
        <v>146</v>
      </c>
      <c r="O430" s="138" t="s">
        <v>147</v>
      </c>
      <c r="P430" s="138" t="s">
        <v>148</v>
      </c>
      <c r="Q430" s="281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1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1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1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1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1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1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1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1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1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1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1"/>
      <c r="BY430" s="138" t="s">
        <v>326</v>
      </c>
      <c r="BZ430" s="138" t="s">
        <v>146</v>
      </c>
      <c r="CA430" s="138" t="s">
        <v>327</v>
      </c>
      <c r="CB430" s="281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1"/>
    </row>
    <row r="431" spans="1:86" ht="18" x14ac:dyDescent="0.25">
      <c r="A431" s="282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</row>
    <row r="432" spans="1:86" ht="18" x14ac:dyDescent="0.25">
      <c r="A432" s="283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0</v>
      </c>
      <c r="CF432" s="135">
        <f>'Нарххо 2024'!CF432</f>
        <v>0</v>
      </c>
      <c r="CG432" s="135">
        <f>'Нарххо 2024'!CG432</f>
        <v>0</v>
      </c>
      <c r="CH432" s="169">
        <f>'Нарххо 2024'!CH432</f>
        <v>6</v>
      </c>
    </row>
    <row r="433" spans="1:86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0</v>
      </c>
      <c r="CF433" s="135">
        <f>'Нарххо 2024'!CF433</f>
        <v>0</v>
      </c>
      <c r="CG433" s="135">
        <f>'Нарххо 2024'!CG433</f>
        <v>0</v>
      </c>
      <c r="CH433" s="169">
        <f>'Нарххо 2024'!CH433</f>
        <v>5.75</v>
      </c>
    </row>
    <row r="434" spans="1:86" ht="18" x14ac:dyDescent="0.25">
      <c r="A434" s="282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>
        <f>'Нарххо 2024'!CH434</f>
        <v>0</v>
      </c>
    </row>
    <row r="435" spans="1:86" ht="18" x14ac:dyDescent="0.25">
      <c r="A435" s="283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0</v>
      </c>
      <c r="CF435" s="135">
        <f>'Нарххо 2024'!CF435</f>
        <v>0</v>
      </c>
      <c r="CG435" s="135">
        <f>'Нарххо 2024'!CG435</f>
        <v>0</v>
      </c>
      <c r="CH435" s="169">
        <f>'Нарххо 2024'!CH435</f>
        <v>3</v>
      </c>
    </row>
    <row r="436" spans="1:86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0</v>
      </c>
      <c r="CF436" s="135">
        <f>'Нарххо 2024'!CF436</f>
        <v>0</v>
      </c>
      <c r="CG436" s="135">
        <f>'Нарххо 2024'!CG436</f>
        <v>0</v>
      </c>
      <c r="CH436" s="169">
        <f>'Нарххо 2024'!CH436</f>
        <v>5.25</v>
      </c>
    </row>
    <row r="437" spans="1:86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0</v>
      </c>
      <c r="CF437" s="135">
        <f>'Нарххо 2024'!CF437</f>
        <v>0</v>
      </c>
      <c r="CG437" s="135">
        <f>'Нарххо 2024'!CG437</f>
        <v>0</v>
      </c>
      <c r="CH437" s="169">
        <f>'Нарххо 2024'!CH437</f>
        <v>16.5</v>
      </c>
    </row>
    <row r="438" spans="1:86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0</v>
      </c>
      <c r="CF438" s="135">
        <f>'Нарххо 2024'!CF438</f>
        <v>0</v>
      </c>
      <c r="CG438" s="135">
        <f>'Нарххо 2024'!CG438</f>
        <v>0</v>
      </c>
      <c r="CH438" s="169">
        <f>'Нарххо 2024'!CH438</f>
        <v>16</v>
      </c>
    </row>
    <row r="439" spans="1:86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0</v>
      </c>
      <c r="CF439" s="135">
        <f>'Нарххо 2024'!CF439</f>
        <v>0</v>
      </c>
      <c r="CG439" s="135">
        <f>'Нарххо 2024'!CG439</f>
        <v>0</v>
      </c>
      <c r="CH439" s="169">
        <f>'Нарххо 2024'!CH439</f>
        <v>7</v>
      </c>
    </row>
    <row r="440" spans="1:86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0</v>
      </c>
      <c r="CF440" s="135">
        <f>'Нарххо 2024'!CF440</f>
        <v>0</v>
      </c>
      <c r="CG440" s="135">
        <f>'Нарххо 2024'!CG440</f>
        <v>0</v>
      </c>
      <c r="CH440" s="169">
        <f>'Нарххо 2024'!CH440</f>
        <v>15</v>
      </c>
    </row>
    <row r="441" spans="1:86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0</v>
      </c>
      <c r="CF441" s="135">
        <f>'Нарххо 2024'!CF441</f>
        <v>0</v>
      </c>
      <c r="CG441" s="135">
        <f>'Нарххо 2024'!CG441</f>
        <v>0</v>
      </c>
      <c r="CH441" s="169">
        <f>'Нарххо 2024'!CH441</f>
        <v>14</v>
      </c>
    </row>
    <row r="442" spans="1:86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0</v>
      </c>
      <c r="CF442" s="135">
        <f>'Нарххо 2024'!CF442</f>
        <v>0</v>
      </c>
      <c r="CG442" s="135">
        <f>'Нарххо 2024'!CG442</f>
        <v>0</v>
      </c>
      <c r="CH442" s="169">
        <f>'Нарххо 2024'!CH442</f>
        <v>18</v>
      </c>
    </row>
    <row r="443" spans="1:86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0</v>
      </c>
      <c r="CF443" s="135">
        <f>'Нарххо 2024'!CF443</f>
        <v>0</v>
      </c>
      <c r="CG443" s="135">
        <f>'Нарххо 2024'!CG443</f>
        <v>0</v>
      </c>
      <c r="CH443" s="169">
        <f>'Нарххо 2024'!CH443</f>
        <v>95</v>
      </c>
    </row>
    <row r="444" spans="1:86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0</v>
      </c>
      <c r="CF444" s="135">
        <f>'Нарххо 2024'!CF444</f>
        <v>0</v>
      </c>
      <c r="CG444" s="135">
        <f>'Нарххо 2024'!CG444</f>
        <v>0</v>
      </c>
      <c r="CH444" s="169">
        <f>'Нарххо 2024'!CH444</f>
        <v>100</v>
      </c>
    </row>
    <row r="445" spans="1:86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0</v>
      </c>
      <c r="CF445" s="135">
        <f>'Нарххо 2024'!CF445</f>
        <v>0</v>
      </c>
      <c r="CG445" s="135">
        <f>'Нарххо 2024'!CG445</f>
        <v>0</v>
      </c>
      <c r="CH445" s="169">
        <f>'Нарххо 2024'!CH445</f>
        <v>7</v>
      </c>
    </row>
    <row r="446" spans="1:86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0</v>
      </c>
      <c r="CF446" s="135">
        <f>'Нарххо 2024'!CF446</f>
        <v>0</v>
      </c>
      <c r="CG446" s="135">
        <f>'Нарххо 2024'!CG446</f>
        <v>0</v>
      </c>
      <c r="CH446" s="169">
        <f>'Нарххо 2024'!CH446</f>
        <v>12</v>
      </c>
    </row>
    <row r="447" spans="1:86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0</v>
      </c>
      <c r="CF447" s="135">
        <f>'Нарххо 2024'!CF447</f>
        <v>0</v>
      </c>
      <c r="CG447" s="135">
        <f>'Нарххо 2024'!CG447</f>
        <v>0</v>
      </c>
      <c r="CH447" s="169">
        <f>'Нарххо 2024'!CH447</f>
        <v>11</v>
      </c>
    </row>
    <row r="448" spans="1:86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0</v>
      </c>
      <c r="CF448" s="135">
        <f>'Нарххо 2024'!CF448</f>
        <v>0</v>
      </c>
      <c r="CG448" s="135">
        <f>'Нарххо 2024'!CG448</f>
        <v>0</v>
      </c>
      <c r="CH448" s="169">
        <f>'Нарххо 2024'!CH448</f>
        <v>45</v>
      </c>
    </row>
    <row r="449" spans="1:86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0</v>
      </c>
      <c r="CF449" s="135">
        <f>'Нарххо 2024'!CF449</f>
        <v>0</v>
      </c>
      <c r="CG449" s="135">
        <f>'Нарххо 2024'!CG449</f>
        <v>0</v>
      </c>
      <c r="CH449" s="169">
        <f>'Нарххо 2024'!CH449</f>
        <v>45</v>
      </c>
    </row>
    <row r="450" spans="1:86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0</v>
      </c>
      <c r="CF450" s="135">
        <f>'Нарххо 2024'!CF450</f>
        <v>0</v>
      </c>
      <c r="CG450" s="135">
        <f>'Нарххо 2024'!CG450</f>
        <v>0</v>
      </c>
      <c r="CH450" s="169">
        <f>'Нарххо 2024'!CH450</f>
        <v>5.3</v>
      </c>
    </row>
    <row r="451" spans="1:86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0</v>
      </c>
      <c r="CF451" s="135">
        <f>'Нарххо 2024'!CF451</f>
        <v>0</v>
      </c>
      <c r="CG451" s="135">
        <f>'Нарххо 2024'!CG451</f>
        <v>0</v>
      </c>
      <c r="CH451" s="169">
        <f>'Нарххо 2024'!CH451</f>
        <v>4.4400000000000004</v>
      </c>
    </row>
    <row r="452" spans="1:86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0</v>
      </c>
      <c r="CF452" s="135">
        <f>'Нарххо 2024'!CF452</f>
        <v>0</v>
      </c>
      <c r="CG452" s="135">
        <f>'Нарххо 2024'!CG452</f>
        <v>0</v>
      </c>
      <c r="CH452" s="169">
        <f>'Нарххо 2024'!CH452</f>
        <v>4.5</v>
      </c>
    </row>
    <row r="453" spans="1:86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0</v>
      </c>
      <c r="CF453" s="135">
        <f>'Нарххо 2024'!CF453</f>
        <v>0</v>
      </c>
      <c r="CG453" s="135">
        <f>'Нарххо 2024'!CG453</f>
        <v>0</v>
      </c>
      <c r="CH453" s="169">
        <f>'Нарххо 2024'!CH453</f>
        <v>15</v>
      </c>
    </row>
    <row r="454" spans="1:86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0</v>
      </c>
      <c r="CF454" s="135">
        <f>'Нарххо 2024'!CF454</f>
        <v>0</v>
      </c>
      <c r="CG454" s="135">
        <f>'Нарххо 2024'!CG454</f>
        <v>0</v>
      </c>
      <c r="CH454" s="169">
        <f>'Нарххо 2024'!CH454</f>
        <v>15</v>
      </c>
    </row>
    <row r="455" spans="1:86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0</v>
      </c>
      <c r="CF455" s="135">
        <f>'Нарххо 2024'!CF455</f>
        <v>0</v>
      </c>
      <c r="CG455" s="135">
        <f>'Нарххо 2024'!CG455</f>
        <v>0</v>
      </c>
      <c r="CH455" s="169">
        <f>'Нарххо 2024'!CH455</f>
        <v>15</v>
      </c>
    </row>
    <row r="456" spans="1:86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0</v>
      </c>
      <c r="CF456" s="135">
        <f>'Нарххо 2024'!CF456</f>
        <v>0</v>
      </c>
      <c r="CG456" s="135">
        <f>'Нарххо 2024'!CG456</f>
        <v>0</v>
      </c>
      <c r="CH456" s="169">
        <f>'Нарххо 2024'!CH456</f>
        <v>3.8</v>
      </c>
    </row>
    <row r="457" spans="1:86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0</v>
      </c>
      <c r="CF457" s="135">
        <f>'Нарххо 2024'!CF457</f>
        <v>0</v>
      </c>
      <c r="CG457" s="135">
        <f>'Нарххо 2024'!CG457</f>
        <v>0</v>
      </c>
      <c r="CH457" s="169">
        <f>'Нарххо 2024'!CH457</f>
        <v>3</v>
      </c>
    </row>
    <row r="458" spans="1:86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0</v>
      </c>
      <c r="CF458" s="135">
        <f>'Нарххо 2024'!CF458</f>
        <v>0</v>
      </c>
      <c r="CG458" s="135">
        <f>'Нарххо 2024'!CG458</f>
        <v>0</v>
      </c>
      <c r="CH458" s="169">
        <f>'Нарххо 2024'!CH458</f>
        <v>30</v>
      </c>
    </row>
    <row r="459" spans="1:86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0</v>
      </c>
      <c r="CF459" s="135">
        <f>'Нарххо 2024'!CF459</f>
        <v>0</v>
      </c>
      <c r="CG459" s="135">
        <f>'Нарххо 2024'!CG459</f>
        <v>0</v>
      </c>
      <c r="CH459" s="169">
        <f>'Нарххо 2024'!CH459</f>
        <v>7.2</v>
      </c>
    </row>
    <row r="460" spans="1:86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0</v>
      </c>
      <c r="CF460" s="135">
        <f>'Нарххо 2024'!CF460</f>
        <v>0</v>
      </c>
      <c r="CG460" s="135">
        <f>'Нарххо 2024'!CG460</f>
        <v>0</v>
      </c>
      <c r="CH460" s="169">
        <f>'Нарххо 2024'!CH460</f>
        <v>10</v>
      </c>
    </row>
    <row r="461" spans="1:86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0</v>
      </c>
      <c r="CF461" s="135">
        <f>'Нарххо 2024'!CF461</f>
        <v>0</v>
      </c>
      <c r="CG461" s="135">
        <f>'Нарххо 2024'!CG461</f>
        <v>0</v>
      </c>
      <c r="CH461" s="169">
        <f>'Нарххо 2024'!CH461</f>
        <v>10.5</v>
      </c>
    </row>
    <row r="462" spans="1:86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</row>
    <row r="463" spans="1:86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0</v>
      </c>
      <c r="CF463" s="135">
        <f>'Нарххо 2024'!CF463</f>
        <v>0</v>
      </c>
      <c r="CG463" s="135">
        <f>'Нарххо 2024'!CG463</f>
        <v>0</v>
      </c>
      <c r="CH463" s="169">
        <f>'Нарххо 2024'!CH463</f>
        <v>10.86</v>
      </c>
    </row>
    <row r="464" spans="1:86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0</v>
      </c>
      <c r="CF464" s="135">
        <f>'Нарххо 2024'!CF464</f>
        <v>0</v>
      </c>
      <c r="CG464" s="135">
        <f>'Нарххо 2024'!CG464</f>
        <v>0</v>
      </c>
      <c r="CH464" s="169">
        <f>'Нарххо 2024'!CH464</f>
        <v>10.93</v>
      </c>
    </row>
    <row r="465" spans="1:8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B465" s="261"/>
      <c r="CH465" s="261"/>
    </row>
    <row r="466" spans="1:8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B466" s="261"/>
      <c r="CH466" s="261"/>
    </row>
    <row r="467" spans="1:8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B467" s="261"/>
      <c r="CH467" s="261"/>
    </row>
    <row r="468" spans="1:86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B468" s="261"/>
      <c r="CH468" s="261"/>
    </row>
    <row r="469" spans="1:86" ht="18" x14ac:dyDescent="0.25">
      <c r="A469" s="299" t="s">
        <v>200</v>
      </c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299"/>
      <c r="AM469" s="299"/>
      <c r="AN469" s="299"/>
      <c r="AO469" s="299"/>
      <c r="AP469" s="299"/>
      <c r="AQ469" s="299"/>
      <c r="AR469" s="299"/>
      <c r="AS469" s="299"/>
      <c r="AT469" s="299"/>
      <c r="AU469" s="299"/>
      <c r="AV469" s="299"/>
      <c r="AW469" s="299"/>
      <c r="AX469" s="299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299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299"/>
    </row>
    <row r="470" spans="1:86" x14ac:dyDescent="0.3">
      <c r="A470" s="217"/>
      <c r="B470" s="197"/>
      <c r="C470" s="300" t="s">
        <v>208</v>
      </c>
      <c r="D470" s="301"/>
      <c r="E470" s="301"/>
      <c r="F470" s="301"/>
      <c r="G470" s="301"/>
      <c r="H470" s="301"/>
      <c r="I470" s="301"/>
      <c r="J470" s="301"/>
      <c r="K470" s="30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301"/>
      <c r="AH470" s="301"/>
      <c r="AI470" s="301"/>
      <c r="AJ470" s="301"/>
      <c r="AK470" s="301"/>
      <c r="AL470" s="301"/>
      <c r="AM470" s="301"/>
      <c r="AN470" s="301"/>
      <c r="AO470" s="301"/>
      <c r="AP470" s="301"/>
      <c r="AQ470" s="301"/>
      <c r="AR470" s="301"/>
      <c r="AS470" s="301"/>
      <c r="AT470" s="301"/>
      <c r="AU470" s="301"/>
      <c r="AV470" s="301"/>
      <c r="AW470" s="301"/>
      <c r="AX470" s="301"/>
      <c r="AY470" s="301"/>
      <c r="AZ470" s="301"/>
      <c r="BA470" s="301"/>
      <c r="BB470" s="301"/>
      <c r="BC470" s="301"/>
      <c r="BD470" s="301"/>
      <c r="BE470" s="301"/>
      <c r="BF470" s="301"/>
      <c r="BG470" s="301"/>
      <c r="BH470" s="301"/>
      <c r="BI470" s="301"/>
      <c r="BJ470" s="301"/>
      <c r="BK470" s="301"/>
      <c r="BL470" s="301"/>
      <c r="BM470" s="301"/>
      <c r="BN470" s="301"/>
      <c r="BO470" s="301"/>
      <c r="BP470" s="301"/>
      <c r="BQ470" s="301"/>
      <c r="BR470" s="301"/>
      <c r="BS470" s="301"/>
      <c r="BT470" s="301"/>
      <c r="BU470" s="301"/>
      <c r="BV470" s="301"/>
      <c r="BW470" s="301"/>
      <c r="BX470" s="301"/>
      <c r="BY470" s="301"/>
      <c r="BZ470" s="301"/>
      <c r="CA470" s="301"/>
      <c r="CB470" s="301"/>
      <c r="CC470" s="301"/>
      <c r="CD470" s="301"/>
      <c r="CE470" s="301"/>
      <c r="CF470" s="301"/>
      <c r="CG470" s="301"/>
      <c r="CH470" s="302"/>
    </row>
    <row r="471" spans="1:86" ht="18.75" customHeight="1" x14ac:dyDescent="0.3">
      <c r="A471" s="218"/>
      <c r="B471" s="198"/>
      <c r="C471" s="284" t="s">
        <v>139</v>
      </c>
      <c r="D471" s="285"/>
      <c r="E471" s="285"/>
      <c r="F471" s="286"/>
      <c r="G471" s="280" t="s">
        <v>221</v>
      </c>
      <c r="H471" s="287" t="s">
        <v>139</v>
      </c>
      <c r="I471" s="288"/>
      <c r="J471" s="288"/>
      <c r="K471" s="289"/>
      <c r="L471" s="280" t="s">
        <v>221</v>
      </c>
      <c r="M471" s="287" t="s">
        <v>139</v>
      </c>
      <c r="N471" s="288"/>
      <c r="O471" s="288"/>
      <c r="P471" s="289"/>
      <c r="Q471" s="280" t="s">
        <v>221</v>
      </c>
      <c r="R471" s="287" t="s">
        <v>139</v>
      </c>
      <c r="S471" s="288"/>
      <c r="T471" s="288"/>
      <c r="U471" s="288"/>
      <c r="V471" s="289"/>
      <c r="W471" s="280" t="s">
        <v>221</v>
      </c>
      <c r="X471" s="287" t="s">
        <v>139</v>
      </c>
      <c r="Y471" s="288"/>
      <c r="Z471" s="288"/>
      <c r="AA471" s="289"/>
      <c r="AB471" s="280" t="s">
        <v>221</v>
      </c>
      <c r="AC471" s="287" t="s">
        <v>139</v>
      </c>
      <c r="AD471" s="288"/>
      <c r="AE471" s="288"/>
      <c r="AF471" s="289"/>
      <c r="AG471" s="280" t="s">
        <v>221</v>
      </c>
      <c r="AH471" s="287" t="s">
        <v>139</v>
      </c>
      <c r="AI471" s="288"/>
      <c r="AJ471" s="288"/>
      <c r="AK471" s="288"/>
      <c r="AL471" s="289"/>
      <c r="AM471" s="280" t="s">
        <v>221</v>
      </c>
      <c r="AN471" s="287" t="s">
        <v>139</v>
      </c>
      <c r="AO471" s="288"/>
      <c r="AP471" s="288"/>
      <c r="AQ471" s="289"/>
      <c r="AR471" s="280" t="s">
        <v>221</v>
      </c>
      <c r="AS471" s="287" t="s">
        <v>139</v>
      </c>
      <c r="AT471" s="288"/>
      <c r="AU471" s="288"/>
      <c r="AV471" s="288"/>
      <c r="AW471" s="253"/>
      <c r="AX471" s="280" t="s">
        <v>221</v>
      </c>
      <c r="AY471" s="287" t="s">
        <v>139</v>
      </c>
      <c r="AZ471" s="288"/>
      <c r="BA471" s="288"/>
      <c r="BB471" s="289"/>
      <c r="BC471" s="280" t="s">
        <v>221</v>
      </c>
      <c r="BD471" s="287" t="s">
        <v>139</v>
      </c>
      <c r="BE471" s="288"/>
      <c r="BF471" s="288"/>
      <c r="BG471" s="289"/>
      <c r="BH471" s="280" t="s">
        <v>221</v>
      </c>
      <c r="BI471" s="287" t="s">
        <v>139</v>
      </c>
      <c r="BJ471" s="288"/>
      <c r="BK471" s="288"/>
      <c r="BL471" s="288"/>
      <c r="BM471" s="289"/>
      <c r="BN471" s="280" t="s">
        <v>221</v>
      </c>
      <c r="BO471" s="287" t="s">
        <v>316</v>
      </c>
      <c r="BP471" s="288"/>
      <c r="BQ471" s="288"/>
      <c r="BR471" s="288"/>
      <c r="BS471" s="280" t="s">
        <v>221</v>
      </c>
      <c r="BT471" s="287" t="s">
        <v>316</v>
      </c>
      <c r="BU471" s="288"/>
      <c r="BV471" s="288"/>
      <c r="BW471" s="288"/>
      <c r="BX471" s="280" t="s">
        <v>221</v>
      </c>
      <c r="BY471" s="287" t="s">
        <v>316</v>
      </c>
      <c r="BZ471" s="288"/>
      <c r="CA471" s="288"/>
      <c r="CB471" s="280" t="s">
        <v>221</v>
      </c>
      <c r="CC471" s="287" t="s">
        <v>316</v>
      </c>
      <c r="CD471" s="288"/>
      <c r="CE471" s="288"/>
      <c r="CF471" s="288"/>
      <c r="CG471" s="288"/>
      <c r="CH471" s="280" t="s">
        <v>221</v>
      </c>
    </row>
    <row r="472" spans="1:86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1"/>
      <c r="H472" s="138" t="s">
        <v>141</v>
      </c>
      <c r="I472" s="138" t="s">
        <v>142</v>
      </c>
      <c r="J472" s="138" t="s">
        <v>143</v>
      </c>
      <c r="K472" s="138" t="s">
        <v>144</v>
      </c>
      <c r="L472" s="281"/>
      <c r="M472" s="138" t="s">
        <v>145</v>
      </c>
      <c r="N472" s="138" t="s">
        <v>146</v>
      </c>
      <c r="O472" s="138" t="s">
        <v>147</v>
      </c>
      <c r="P472" s="138" t="s">
        <v>148</v>
      </c>
      <c r="Q472" s="281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1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1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1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1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1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1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1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1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1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1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1"/>
      <c r="BY472" s="138" t="s">
        <v>326</v>
      </c>
      <c r="BZ472" s="138" t="s">
        <v>146</v>
      </c>
      <c r="CA472" s="138" t="s">
        <v>327</v>
      </c>
      <c r="CB472" s="281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1"/>
    </row>
    <row r="473" spans="1:86" ht="18" x14ac:dyDescent="0.25">
      <c r="A473" s="282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</row>
    <row r="474" spans="1:86" ht="18" x14ac:dyDescent="0.25">
      <c r="A474" s="283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0</v>
      </c>
      <c r="CF474" s="135">
        <f>'Нарххо 2024'!CF474</f>
        <v>0</v>
      </c>
      <c r="CG474" s="135">
        <f>'Нарххо 2024'!CG474</f>
        <v>0</v>
      </c>
      <c r="CH474" s="169">
        <f>'Нарххо 2024'!CH474</f>
        <v>5.65</v>
      </c>
    </row>
    <row r="475" spans="1:86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0</v>
      </c>
      <c r="CF475" s="135">
        <f>'Нарххо 2024'!CF475</f>
        <v>0</v>
      </c>
      <c r="CG475" s="135">
        <f>'Нарххо 2024'!CG475</f>
        <v>0</v>
      </c>
      <c r="CH475" s="169">
        <f>'Нарххо 2024'!CH475</f>
        <v>6.5</v>
      </c>
    </row>
    <row r="476" spans="1:86" ht="18" x14ac:dyDescent="0.25">
      <c r="A476" s="282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>
        <f>'Нарххо 2024'!CH476</f>
        <v>0</v>
      </c>
    </row>
    <row r="477" spans="1:86" ht="18" x14ac:dyDescent="0.25">
      <c r="A477" s="283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0</v>
      </c>
      <c r="CF477" s="135">
        <f>'Нарххо 2024'!CF477</f>
        <v>0</v>
      </c>
      <c r="CG477" s="135">
        <f>'Нарххо 2024'!CG477</f>
        <v>0</v>
      </c>
      <c r="CH477" s="169">
        <f>'Нарххо 2024'!CH477</f>
        <v>2</v>
      </c>
    </row>
    <row r="478" spans="1:86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0</v>
      </c>
      <c r="CF478" s="135">
        <f>'Нарххо 2024'!CF478</f>
        <v>0</v>
      </c>
      <c r="CG478" s="135">
        <f>'Нарххо 2024'!CG478</f>
        <v>0</v>
      </c>
      <c r="CH478" s="169">
        <f>'Нарххо 2024'!CH478</f>
        <v>4.5</v>
      </c>
    </row>
    <row r="479" spans="1:86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0</v>
      </c>
      <c r="CF479" s="135">
        <f>'Нарххо 2024'!CF479</f>
        <v>0</v>
      </c>
      <c r="CG479" s="135">
        <f>'Нарххо 2024'!CG479</f>
        <v>0</v>
      </c>
      <c r="CH479" s="169">
        <f>'Нарххо 2024'!CH479</f>
        <v>18</v>
      </c>
    </row>
    <row r="480" spans="1:86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0</v>
      </c>
      <c r="CF480" s="135">
        <f>'Нарххо 2024'!CF480</f>
        <v>0</v>
      </c>
      <c r="CG480" s="135">
        <f>'Нарххо 2024'!CG480</f>
        <v>0</v>
      </c>
      <c r="CH480" s="169">
        <f>'Нарххо 2024'!CH480</f>
        <v>16</v>
      </c>
    </row>
    <row r="481" spans="1:86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0</v>
      </c>
      <c r="CF481" s="135">
        <f>'Нарххо 2024'!CF481</f>
        <v>0</v>
      </c>
      <c r="CG481" s="135">
        <f>'Нарххо 2024'!CG481</f>
        <v>0</v>
      </c>
      <c r="CH481" s="169">
        <f>'Нарххо 2024'!CH481</f>
        <v>5</v>
      </c>
    </row>
    <row r="482" spans="1:86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0</v>
      </c>
      <c r="CF482" s="135">
        <f>'Нарххо 2024'!CF482</f>
        <v>0</v>
      </c>
      <c r="CG482" s="135">
        <f>'Нарххо 2024'!CG482</f>
        <v>0</v>
      </c>
      <c r="CH482" s="169">
        <f>'Нарххо 2024'!CH482</f>
        <v>16</v>
      </c>
    </row>
    <row r="483" spans="1:86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0</v>
      </c>
      <c r="CF483" s="135">
        <f>'Нарххо 2024'!CF483</f>
        <v>0</v>
      </c>
      <c r="CG483" s="135">
        <f>'Нарххо 2024'!CG483</f>
        <v>0</v>
      </c>
      <c r="CH483" s="169">
        <f>'Нарххо 2024'!CH483</f>
        <v>14</v>
      </c>
    </row>
    <row r="484" spans="1:86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0</v>
      </c>
      <c r="CF484" s="135">
        <f>'Нарххо 2024'!CF484</f>
        <v>0</v>
      </c>
      <c r="CG484" s="135">
        <f>'Нарххо 2024'!CG484</f>
        <v>0</v>
      </c>
      <c r="CH484" s="169">
        <f>'Нарххо 2024'!CH484</f>
        <v>17</v>
      </c>
    </row>
    <row r="485" spans="1:86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0</v>
      </c>
      <c r="CF485" s="135">
        <f>'Нарххо 2024'!CF485</f>
        <v>0</v>
      </c>
      <c r="CG485" s="135">
        <f>'Нарххо 2024'!CG485</f>
        <v>0</v>
      </c>
      <c r="CH485" s="169">
        <f>'Нарххо 2024'!CH485</f>
        <v>90</v>
      </c>
    </row>
    <row r="486" spans="1:86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0</v>
      </c>
      <c r="CF486" s="135">
        <f>'Нарххо 2024'!CF486</f>
        <v>0</v>
      </c>
      <c r="CG486" s="135">
        <f>'Нарххо 2024'!CG486</f>
        <v>0</v>
      </c>
      <c r="CH486" s="169">
        <f>'Нарххо 2024'!CH486</f>
        <v>100</v>
      </c>
    </row>
    <row r="487" spans="1:86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0</v>
      </c>
      <c r="CF487" s="135">
        <f>'Нарххо 2024'!CF487</f>
        <v>0</v>
      </c>
      <c r="CG487" s="135">
        <f>'Нарххо 2024'!CG487</f>
        <v>0</v>
      </c>
      <c r="CH487" s="169">
        <f>'Нарххо 2024'!CH487</f>
        <v>6</v>
      </c>
    </row>
    <row r="488" spans="1:86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0</v>
      </c>
      <c r="CF488" s="135">
        <f>'Нарххо 2024'!CF488</f>
        <v>0</v>
      </c>
      <c r="CG488" s="135">
        <f>'Нарххо 2024'!CG488</f>
        <v>0</v>
      </c>
      <c r="CH488" s="169">
        <f>'Нарххо 2024'!CH488</f>
        <v>12</v>
      </c>
    </row>
    <row r="489" spans="1:86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0</v>
      </c>
      <c r="CF489" s="135">
        <f>'Нарххо 2024'!CF489</f>
        <v>0</v>
      </c>
      <c r="CG489" s="135">
        <f>'Нарххо 2024'!CG489</f>
        <v>0</v>
      </c>
      <c r="CH489" s="169">
        <f>'Нарххо 2024'!CH489</f>
        <v>10</v>
      </c>
    </row>
    <row r="490" spans="1:86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0</v>
      </c>
      <c r="CF490" s="135">
        <f>'Нарххо 2024'!CF490</f>
        <v>0</v>
      </c>
      <c r="CG490" s="135">
        <f>'Нарххо 2024'!CG490</f>
        <v>0</v>
      </c>
      <c r="CH490" s="169">
        <f>'Нарххо 2024'!CH490</f>
        <v>45</v>
      </c>
    </row>
    <row r="491" spans="1:86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0</v>
      </c>
      <c r="CF491" s="135">
        <f>'Нарххо 2024'!CF491</f>
        <v>0</v>
      </c>
      <c r="CG491" s="135">
        <f>'Нарххо 2024'!CG491</f>
        <v>0</v>
      </c>
      <c r="CH491" s="169">
        <f>'Нарххо 2024'!CH491</f>
        <v>48</v>
      </c>
    </row>
    <row r="492" spans="1:86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0</v>
      </c>
      <c r="CF492" s="135">
        <f>'Нарххо 2024'!CF492</f>
        <v>0</v>
      </c>
      <c r="CG492" s="135">
        <f>'Нарххо 2024'!CG492</f>
        <v>0</v>
      </c>
      <c r="CH492" s="169">
        <f>'Нарххо 2024'!CH492</f>
        <v>4.7</v>
      </c>
    </row>
    <row r="493" spans="1:86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0</v>
      </c>
      <c r="CF493" s="135">
        <f>'Нарххо 2024'!CF493</f>
        <v>0</v>
      </c>
      <c r="CG493" s="135">
        <f>'Нарххо 2024'!CG493</f>
        <v>0</v>
      </c>
      <c r="CH493" s="169">
        <f>'Нарххо 2024'!CH493</f>
        <v>4</v>
      </c>
    </row>
    <row r="494" spans="1:86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0</v>
      </c>
      <c r="CF494" s="135">
        <f>'Нарххо 2024'!CF494</f>
        <v>0</v>
      </c>
      <c r="CG494" s="135">
        <f>'Нарххо 2024'!CG494</f>
        <v>0</v>
      </c>
      <c r="CH494" s="169">
        <f>'Нарххо 2024'!CH494</f>
        <v>3.5</v>
      </c>
    </row>
    <row r="495" spans="1:86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0</v>
      </c>
      <c r="CF495" s="135">
        <f>'Нарххо 2024'!CF495</f>
        <v>0</v>
      </c>
      <c r="CG495" s="135">
        <f>'Нарххо 2024'!CG495</f>
        <v>0</v>
      </c>
      <c r="CH495" s="169">
        <f>'Нарххо 2024'!CH495</f>
        <v>18</v>
      </c>
    </row>
    <row r="496" spans="1:86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0</v>
      </c>
      <c r="CF496" s="135">
        <f>'Нарххо 2024'!CF496</f>
        <v>0</v>
      </c>
      <c r="CG496" s="135">
        <f>'Нарххо 2024'!CG496</f>
        <v>0</v>
      </c>
      <c r="CH496" s="169">
        <f>'Нарххо 2024'!CH496</f>
        <v>19</v>
      </c>
    </row>
    <row r="497" spans="1:86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0</v>
      </c>
      <c r="CF497" s="135">
        <f>'Нарххо 2024'!CF497</f>
        <v>0</v>
      </c>
      <c r="CG497" s="135">
        <f>'Нарххо 2024'!CG497</f>
        <v>0</v>
      </c>
      <c r="CH497" s="169">
        <f>'Нарххо 2024'!CH497</f>
        <v>17</v>
      </c>
    </row>
    <row r="498" spans="1:86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0</v>
      </c>
      <c r="CF498" s="135">
        <f>'Нарххо 2024'!CF498</f>
        <v>0</v>
      </c>
      <c r="CG498" s="135">
        <f>'Нарххо 2024'!CG498</f>
        <v>0</v>
      </c>
      <c r="CH498" s="169">
        <f>'Нарххо 2024'!CH498</f>
        <v>3.5</v>
      </c>
    </row>
    <row r="499" spans="1:86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0</v>
      </c>
      <c r="CF499" s="135">
        <f>'Нарххо 2024'!CF499</f>
        <v>0</v>
      </c>
      <c r="CG499" s="135">
        <f>'Нарххо 2024'!CG499</f>
        <v>0</v>
      </c>
      <c r="CH499" s="169">
        <f>'Нарххо 2024'!CH499</f>
        <v>3.5</v>
      </c>
    </row>
    <row r="500" spans="1:86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0</v>
      </c>
      <c r="CF500" s="135">
        <f>'Нарххо 2024'!CF500</f>
        <v>0</v>
      </c>
      <c r="CG500" s="135">
        <f>'Нарххо 2024'!CG500</f>
        <v>0</v>
      </c>
      <c r="CH500" s="169">
        <f>'Нарххо 2024'!CH500</f>
        <v>32</v>
      </c>
    </row>
    <row r="501" spans="1:86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0</v>
      </c>
      <c r="CF501" s="135">
        <f>'Нарххо 2024'!CF501</f>
        <v>0</v>
      </c>
      <c r="CG501" s="135">
        <f>'Нарххо 2024'!CG501</f>
        <v>0</v>
      </c>
      <c r="CH501" s="169">
        <f>'Нарххо 2024'!CH501</f>
        <v>6.85</v>
      </c>
    </row>
    <row r="502" spans="1:86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0</v>
      </c>
      <c r="CF502" s="135">
        <f>'Нарххо 2024'!CF502</f>
        <v>0</v>
      </c>
      <c r="CG502" s="135">
        <f>'Нарххо 2024'!CG502</f>
        <v>0</v>
      </c>
      <c r="CH502" s="169">
        <f>'Нарххо 2024'!CH502</f>
        <v>10.45</v>
      </c>
    </row>
    <row r="503" spans="1:86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0</v>
      </c>
      <c r="CF503" s="135">
        <f>'Нарххо 2024'!CF503</f>
        <v>0</v>
      </c>
      <c r="CG503" s="135">
        <f>'Нарххо 2024'!CG503</f>
        <v>0</v>
      </c>
      <c r="CH503" s="169">
        <f>'Нарххо 2024'!CH503</f>
        <v>10.9</v>
      </c>
    </row>
    <row r="504" spans="1:86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</row>
    <row r="505" spans="1:86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0</v>
      </c>
      <c r="CF505" s="135">
        <f>'Нарххо 2024'!CF505</f>
        <v>0</v>
      </c>
      <c r="CG505" s="135">
        <f>'Нарххо 2024'!CG505</f>
        <v>0</v>
      </c>
      <c r="CH505" s="169">
        <f>'Нарххо 2024'!CH505</f>
        <v>10.86</v>
      </c>
    </row>
    <row r="506" spans="1:86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0</v>
      </c>
      <c r="CF506" s="135">
        <f>'Нарххо 2024'!CF506</f>
        <v>0</v>
      </c>
      <c r="CG506" s="135">
        <f>'Нарххо 2024'!CG506</f>
        <v>0</v>
      </c>
      <c r="CH506" s="169">
        <f>'Нарххо 2024'!CH506</f>
        <v>10.93</v>
      </c>
    </row>
    <row r="507" spans="1:8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B507" s="261"/>
      <c r="CH507" s="261"/>
    </row>
    <row r="508" spans="1:8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B508" s="261"/>
      <c r="CH508" s="261"/>
    </row>
    <row r="509" spans="1:8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B509" s="261"/>
      <c r="CH509" s="261"/>
    </row>
    <row r="510" spans="1:86" ht="18" x14ac:dyDescent="0.25">
      <c r="A510" s="299" t="s">
        <v>200</v>
      </c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299"/>
      <c r="AM510" s="299"/>
      <c r="AN510" s="299"/>
      <c r="AO510" s="299"/>
      <c r="AP510" s="299"/>
      <c r="AQ510" s="299"/>
      <c r="AR510" s="299"/>
      <c r="AS510" s="299"/>
      <c r="AT510" s="299"/>
      <c r="AU510" s="299"/>
      <c r="AV510" s="299"/>
      <c r="AW510" s="299"/>
      <c r="AX510" s="299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299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299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299"/>
    </row>
    <row r="511" spans="1:86" x14ac:dyDescent="0.3">
      <c r="A511" s="212"/>
      <c r="B511" s="257"/>
      <c r="C511" s="300" t="s">
        <v>97</v>
      </c>
      <c r="D511" s="301"/>
      <c r="E511" s="301"/>
      <c r="F511" s="301"/>
      <c r="G511" s="301"/>
      <c r="H511" s="301"/>
      <c r="I511" s="301"/>
      <c r="J511" s="301"/>
      <c r="K511" s="301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1"/>
      <c r="AR511" s="301"/>
      <c r="AS511" s="301"/>
      <c r="AT511" s="301"/>
      <c r="AU511" s="301"/>
      <c r="AV511" s="301"/>
      <c r="AW511" s="301"/>
      <c r="AX511" s="301"/>
      <c r="AY511" s="301"/>
      <c r="AZ511" s="301"/>
      <c r="BA511" s="301"/>
      <c r="BB511" s="301"/>
      <c r="BC511" s="301"/>
      <c r="BD511" s="301"/>
      <c r="BE511" s="301"/>
      <c r="BF511" s="301"/>
      <c r="BG511" s="301"/>
      <c r="BH511" s="301"/>
      <c r="BI511" s="301"/>
      <c r="BJ511" s="301"/>
      <c r="BK511" s="301"/>
      <c r="BL511" s="301"/>
      <c r="BM511" s="301"/>
      <c r="BN511" s="301"/>
      <c r="BO511" s="301"/>
      <c r="BP511" s="301"/>
      <c r="BQ511" s="301"/>
      <c r="BR511" s="301"/>
      <c r="BS511" s="301"/>
      <c r="BT511" s="301"/>
      <c r="BU511" s="301"/>
      <c r="BV511" s="301"/>
      <c r="BW511" s="301"/>
      <c r="BX511" s="301"/>
      <c r="BY511" s="301"/>
      <c r="BZ511" s="301"/>
      <c r="CA511" s="301"/>
      <c r="CB511" s="301"/>
      <c r="CC511" s="301"/>
      <c r="CD511" s="301"/>
      <c r="CE511" s="301"/>
      <c r="CF511" s="301"/>
      <c r="CG511" s="301"/>
      <c r="CH511" s="302"/>
    </row>
    <row r="512" spans="1:86" ht="18.75" customHeight="1" x14ac:dyDescent="0.3">
      <c r="A512" s="218"/>
      <c r="B512" s="198"/>
      <c r="C512" s="284" t="s">
        <v>139</v>
      </c>
      <c r="D512" s="285"/>
      <c r="E512" s="285"/>
      <c r="F512" s="286"/>
      <c r="G512" s="280" t="s">
        <v>221</v>
      </c>
      <c r="H512" s="287" t="s">
        <v>139</v>
      </c>
      <c r="I512" s="288"/>
      <c r="J512" s="288"/>
      <c r="K512" s="289"/>
      <c r="L512" s="280" t="s">
        <v>221</v>
      </c>
      <c r="M512" s="287" t="s">
        <v>139</v>
      </c>
      <c r="N512" s="288"/>
      <c r="O512" s="288"/>
      <c r="P512" s="289"/>
      <c r="Q512" s="280" t="s">
        <v>221</v>
      </c>
      <c r="R512" s="287" t="s">
        <v>139</v>
      </c>
      <c r="S512" s="288"/>
      <c r="T512" s="288"/>
      <c r="U512" s="288"/>
      <c r="V512" s="289"/>
      <c r="W512" s="280" t="s">
        <v>221</v>
      </c>
      <c r="X512" s="287" t="s">
        <v>139</v>
      </c>
      <c r="Y512" s="288"/>
      <c r="Z512" s="288"/>
      <c r="AA512" s="289"/>
      <c r="AB512" s="280" t="s">
        <v>221</v>
      </c>
      <c r="AC512" s="287" t="s">
        <v>139</v>
      </c>
      <c r="AD512" s="288"/>
      <c r="AE512" s="288"/>
      <c r="AF512" s="289"/>
      <c r="AG512" s="280" t="s">
        <v>221</v>
      </c>
      <c r="AH512" s="287" t="s">
        <v>139</v>
      </c>
      <c r="AI512" s="288"/>
      <c r="AJ512" s="288"/>
      <c r="AK512" s="288"/>
      <c r="AL512" s="289"/>
      <c r="AM512" s="280" t="s">
        <v>221</v>
      </c>
      <c r="AN512" s="287" t="s">
        <v>139</v>
      </c>
      <c r="AO512" s="288"/>
      <c r="AP512" s="288"/>
      <c r="AQ512" s="289"/>
      <c r="AR512" s="280" t="s">
        <v>221</v>
      </c>
      <c r="AS512" s="287" t="s">
        <v>139</v>
      </c>
      <c r="AT512" s="288"/>
      <c r="AU512" s="288"/>
      <c r="AV512" s="288"/>
      <c r="AW512" s="256"/>
      <c r="AX512" s="280" t="s">
        <v>221</v>
      </c>
      <c r="AY512" s="287" t="s">
        <v>139</v>
      </c>
      <c r="AZ512" s="288"/>
      <c r="BA512" s="288"/>
      <c r="BB512" s="289"/>
      <c r="BC512" s="280" t="s">
        <v>221</v>
      </c>
      <c r="BD512" s="287" t="s">
        <v>139</v>
      </c>
      <c r="BE512" s="288"/>
      <c r="BF512" s="288"/>
      <c r="BG512" s="289"/>
      <c r="BH512" s="280" t="s">
        <v>221</v>
      </c>
      <c r="BI512" s="287" t="s">
        <v>139</v>
      </c>
      <c r="BJ512" s="288"/>
      <c r="BK512" s="288"/>
      <c r="BL512" s="288"/>
      <c r="BM512" s="289"/>
      <c r="BN512" s="280" t="s">
        <v>221</v>
      </c>
      <c r="BO512" s="287" t="s">
        <v>316</v>
      </c>
      <c r="BP512" s="288"/>
      <c r="BQ512" s="288"/>
      <c r="BR512" s="288"/>
      <c r="BS512" s="280" t="s">
        <v>221</v>
      </c>
      <c r="BT512" s="287" t="s">
        <v>316</v>
      </c>
      <c r="BU512" s="288"/>
      <c r="BV512" s="288"/>
      <c r="BW512" s="288"/>
      <c r="BX512" s="280" t="s">
        <v>221</v>
      </c>
      <c r="BY512" s="287" t="s">
        <v>316</v>
      </c>
      <c r="BZ512" s="288"/>
      <c r="CA512" s="288"/>
      <c r="CB512" s="280" t="s">
        <v>221</v>
      </c>
      <c r="CC512" s="287" t="s">
        <v>316</v>
      </c>
      <c r="CD512" s="288"/>
      <c r="CE512" s="288"/>
      <c r="CF512" s="288"/>
      <c r="CG512" s="288"/>
      <c r="CH512" s="280" t="s">
        <v>221</v>
      </c>
    </row>
    <row r="513" spans="1:86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1"/>
      <c r="H513" s="138" t="s">
        <v>141</v>
      </c>
      <c r="I513" s="138" t="s">
        <v>142</v>
      </c>
      <c r="J513" s="138" t="s">
        <v>143</v>
      </c>
      <c r="K513" s="138" t="s">
        <v>144</v>
      </c>
      <c r="L513" s="281"/>
      <c r="M513" s="138" t="s">
        <v>145</v>
      </c>
      <c r="N513" s="138" t="s">
        <v>146</v>
      </c>
      <c r="O513" s="138" t="s">
        <v>147</v>
      </c>
      <c r="P513" s="138" t="s">
        <v>148</v>
      </c>
      <c r="Q513" s="281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1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1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1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1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1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1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1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1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1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1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1"/>
      <c r="BY513" s="138" t="s">
        <v>326</v>
      </c>
      <c r="BZ513" s="138" t="s">
        <v>146</v>
      </c>
      <c r="CA513" s="138" t="s">
        <v>327</v>
      </c>
      <c r="CB513" s="281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1"/>
    </row>
    <row r="514" spans="1:86" ht="18" x14ac:dyDescent="0.25">
      <c r="A514" s="282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</row>
    <row r="515" spans="1:86" ht="18" x14ac:dyDescent="0.25">
      <c r="A515" s="283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0</v>
      </c>
      <c r="CF515" s="135">
        <f>'Нарххо 2024'!CF515</f>
        <v>0</v>
      </c>
      <c r="CG515" s="135">
        <f>'Нарххо 2024'!CG515</f>
        <v>0</v>
      </c>
      <c r="CH515" s="169">
        <f>'Нарххо 2024'!CH515</f>
        <v>5.85</v>
      </c>
    </row>
    <row r="516" spans="1:86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0</v>
      </c>
      <c r="CF516" s="135">
        <f>'Нарххо 2024'!CF516</f>
        <v>0</v>
      </c>
      <c r="CG516" s="135">
        <f>'Нарххо 2024'!CG516</f>
        <v>0</v>
      </c>
      <c r="CH516" s="169">
        <f>'Нарххо 2024'!CH516</f>
        <v>6.6</v>
      </c>
    </row>
    <row r="517" spans="1:86" ht="18" x14ac:dyDescent="0.25">
      <c r="A517" s="282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0</v>
      </c>
      <c r="CG517" s="135">
        <f>'Нарххо 2024'!CG517</f>
        <v>0</v>
      </c>
      <c r="CH517" s="169" t="e">
        <f>'Нарххо 2024'!CH517</f>
        <v>#DIV/0!</v>
      </c>
    </row>
    <row r="518" spans="1:86" ht="18" x14ac:dyDescent="0.25">
      <c r="A518" s="283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0</v>
      </c>
      <c r="CF518" s="135">
        <f>'Нарххо 2024'!CF518</f>
        <v>0</v>
      </c>
      <c r="CG518" s="135">
        <f>'Нарххо 2024'!CG518</f>
        <v>0</v>
      </c>
      <c r="CH518" s="169">
        <f>'Нарххо 2024'!CH518</f>
        <v>3.3250000000000002</v>
      </c>
    </row>
    <row r="519" spans="1:86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0</v>
      </c>
      <c r="CF519" s="135">
        <f>'Нарххо 2024'!CF519</f>
        <v>0</v>
      </c>
      <c r="CG519" s="135">
        <f>'Нарххо 2024'!CG519</f>
        <v>0</v>
      </c>
      <c r="CH519" s="169">
        <f>'Нарххо 2024'!CH519</f>
        <v>4.8499999999999996</v>
      </c>
    </row>
    <row r="520" spans="1:86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0</v>
      </c>
      <c r="CF520" s="135">
        <f>'Нарххо 2024'!CF520</f>
        <v>0</v>
      </c>
      <c r="CG520" s="135">
        <f>'Нарххо 2024'!CG520</f>
        <v>0</v>
      </c>
      <c r="CH520" s="169">
        <f>'Нарххо 2024'!CH520</f>
        <v>17.5</v>
      </c>
    </row>
    <row r="521" spans="1:86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0</v>
      </c>
      <c r="CF521" s="135">
        <f>'Нарххо 2024'!CF521</f>
        <v>0</v>
      </c>
      <c r="CG521" s="135">
        <f>'Нарххо 2024'!CG521</f>
        <v>0</v>
      </c>
      <c r="CH521" s="169">
        <f>'Нарххо 2024'!CH521</f>
        <v>15.5</v>
      </c>
    </row>
    <row r="522" spans="1:86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0</v>
      </c>
      <c r="CF522" s="135">
        <f>'Нарххо 2024'!CF522</f>
        <v>0</v>
      </c>
      <c r="CG522" s="135">
        <f>'Нарххо 2024'!CG522</f>
        <v>0</v>
      </c>
      <c r="CH522" s="169">
        <f>'Нарххо 2024'!CH522</f>
        <v>9</v>
      </c>
    </row>
    <row r="523" spans="1:86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0</v>
      </c>
      <c r="CF523" s="135">
        <f>'Нарххо 2024'!CF523</f>
        <v>0</v>
      </c>
      <c r="CG523" s="135">
        <f>'Нарххо 2024'!CG523</f>
        <v>0</v>
      </c>
      <c r="CH523" s="169">
        <f>'Нарххо 2024'!CH523</f>
        <v>13.5</v>
      </c>
    </row>
    <row r="524" spans="1:86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0</v>
      </c>
      <c r="CF524" s="135">
        <f>'Нарххо 2024'!CF524</f>
        <v>0</v>
      </c>
      <c r="CG524" s="135">
        <f>'Нарххо 2024'!CG524</f>
        <v>0</v>
      </c>
      <c r="CH524" s="169">
        <f>'Нарххо 2024'!CH524</f>
        <v>16.3</v>
      </c>
    </row>
    <row r="525" spans="1:86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0</v>
      </c>
      <c r="CF525" s="135">
        <f>'Нарххо 2024'!CF525</f>
        <v>0</v>
      </c>
      <c r="CG525" s="135">
        <f>'Нарххо 2024'!CG525</f>
        <v>0</v>
      </c>
      <c r="CH525" s="169">
        <f>'Нарххо 2024'!CH525</f>
        <v>16.799999999999997</v>
      </c>
    </row>
    <row r="526" spans="1:86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0</v>
      </c>
      <c r="CF526" s="135">
        <f>'Нарххо 2024'!CF526</f>
        <v>0</v>
      </c>
      <c r="CG526" s="135">
        <f>'Нарххо 2024'!CG526</f>
        <v>0</v>
      </c>
      <c r="CH526" s="169">
        <f>'Нарххо 2024'!CH526</f>
        <v>90.5</v>
      </c>
    </row>
    <row r="527" spans="1:86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0</v>
      </c>
      <c r="CF527" s="135">
        <f>'Нарххо 2024'!CF527</f>
        <v>0</v>
      </c>
      <c r="CG527" s="135">
        <f>'Нарххо 2024'!CG527</f>
        <v>0</v>
      </c>
      <c r="CH527" s="169">
        <f>'Нарххо 2024'!CH527</f>
        <v>94</v>
      </c>
    </row>
    <row r="528" spans="1:86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0</v>
      </c>
      <c r="CF528" s="135">
        <f>'Нарххо 2024'!CF528</f>
        <v>0</v>
      </c>
      <c r="CG528" s="135">
        <f>'Нарххо 2024'!CG528</f>
        <v>0</v>
      </c>
      <c r="CH528" s="169">
        <f>'Нарххо 2024'!CH528</f>
        <v>6.85</v>
      </c>
    </row>
    <row r="529" spans="1:86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0</v>
      </c>
      <c r="CF529" s="135">
        <f>'Нарххо 2024'!CF529</f>
        <v>0</v>
      </c>
      <c r="CG529" s="135">
        <f>'Нарххо 2024'!CG529</f>
        <v>0</v>
      </c>
      <c r="CH529" s="169">
        <f>'Нарххо 2024'!CH529</f>
        <v>12.98</v>
      </c>
    </row>
    <row r="530" spans="1:86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0</v>
      </c>
      <c r="CF530" s="135">
        <f>'Нарххо 2024'!CF530</f>
        <v>0</v>
      </c>
      <c r="CG530" s="135">
        <f>'Нарххо 2024'!CG530</f>
        <v>0</v>
      </c>
      <c r="CH530" s="169">
        <f>'Нарххо 2024'!CH530</f>
        <v>11</v>
      </c>
    </row>
    <row r="531" spans="1:86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0</v>
      </c>
      <c r="CF531" s="135">
        <f>'Нарххо 2024'!CF531</f>
        <v>0</v>
      </c>
      <c r="CG531" s="135">
        <f>'Нарххо 2024'!CG531</f>
        <v>0</v>
      </c>
      <c r="CH531" s="169">
        <f>'Нарххо 2024'!CH531</f>
        <v>42</v>
      </c>
    </row>
    <row r="532" spans="1:86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0</v>
      </c>
      <c r="CF532" s="135">
        <f>'Нарххо 2024'!CF532</f>
        <v>0</v>
      </c>
      <c r="CG532" s="135">
        <f>'Нарххо 2024'!CG532</f>
        <v>0</v>
      </c>
      <c r="CH532" s="169">
        <f>'Нарххо 2024'!CH532</f>
        <v>42</v>
      </c>
    </row>
    <row r="533" spans="1:86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0</v>
      </c>
      <c r="CF533" s="135">
        <f>'Нарххо 2024'!CF533</f>
        <v>0</v>
      </c>
      <c r="CG533" s="135">
        <f>'Нарххо 2024'!CG533</f>
        <v>0</v>
      </c>
      <c r="CH533" s="169">
        <f>'Нарххо 2024'!CH533</f>
        <v>4.84</v>
      </c>
    </row>
    <row r="534" spans="1:86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0</v>
      </c>
      <c r="CF534" s="135">
        <f>'Нарххо 2024'!CF534</f>
        <v>0</v>
      </c>
      <c r="CG534" s="135">
        <f>'Нарххо 2024'!CG534</f>
        <v>0</v>
      </c>
      <c r="CH534" s="169">
        <f>'Нарххо 2024'!CH534</f>
        <v>4.0999999999999996</v>
      </c>
    </row>
    <row r="535" spans="1:86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0</v>
      </c>
      <c r="CF535" s="135">
        <f>'Нарххо 2024'!CF535</f>
        <v>0</v>
      </c>
      <c r="CG535" s="135">
        <f>'Нарххо 2024'!CG535</f>
        <v>0</v>
      </c>
      <c r="CH535" s="169">
        <f>'Нарххо 2024'!CH535</f>
        <v>3.6850000000000001</v>
      </c>
    </row>
    <row r="536" spans="1:86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0</v>
      </c>
      <c r="CF536" s="135">
        <f>'Нарххо 2024'!CF536</f>
        <v>0</v>
      </c>
      <c r="CG536" s="135">
        <f>'Нарххо 2024'!CG536</f>
        <v>0</v>
      </c>
      <c r="CH536" s="169">
        <f>'Нарххо 2024'!CH536</f>
        <v>18</v>
      </c>
    </row>
    <row r="537" spans="1:86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0</v>
      </c>
      <c r="CF537" s="135">
        <f>'Нарххо 2024'!CF537</f>
        <v>0</v>
      </c>
      <c r="CG537" s="135">
        <f>'Нарххо 2024'!CG537</f>
        <v>0</v>
      </c>
      <c r="CH537" s="169">
        <f>'Нарххо 2024'!CH537</f>
        <v>19</v>
      </c>
    </row>
    <row r="538" spans="1:86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0</v>
      </c>
      <c r="CF538" s="135">
        <f>'Нарххо 2024'!CF538</f>
        <v>0</v>
      </c>
      <c r="CG538" s="135">
        <f>'Нарххо 2024'!CG538</f>
        <v>0</v>
      </c>
      <c r="CH538" s="169">
        <f>'Нарххо 2024'!CH538</f>
        <v>19.25</v>
      </c>
    </row>
    <row r="539" spans="1:86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0</v>
      </c>
      <c r="CF539" s="135">
        <f>'Нарххо 2024'!CF539</f>
        <v>0</v>
      </c>
      <c r="CG539" s="135">
        <f>'Нарххо 2024'!CG539</f>
        <v>0</v>
      </c>
      <c r="CH539" s="169">
        <f>'Нарххо 2024'!CH539</f>
        <v>3</v>
      </c>
    </row>
    <row r="540" spans="1:86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0</v>
      </c>
      <c r="CF540" s="135">
        <f>'Нарххо 2024'!CF540</f>
        <v>0</v>
      </c>
      <c r="CG540" s="135">
        <f>'Нарххо 2024'!CG540</f>
        <v>0</v>
      </c>
      <c r="CH540" s="169">
        <f>'Нарххо 2024'!CH540</f>
        <v>2.5</v>
      </c>
    </row>
    <row r="541" spans="1:86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0</v>
      </c>
      <c r="CF541" s="135">
        <f>'Нарххо 2024'!CF541</f>
        <v>0</v>
      </c>
      <c r="CG541" s="135">
        <f>'Нарххо 2024'!CG541</f>
        <v>0</v>
      </c>
      <c r="CH541" s="169">
        <f>'Нарххо 2024'!CH541</f>
        <v>40</v>
      </c>
    </row>
    <row r="542" spans="1:86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0</v>
      </c>
      <c r="CF542" s="135">
        <f>'Нарххо 2024'!CF542</f>
        <v>0</v>
      </c>
      <c r="CG542" s="135">
        <f>'Нарххо 2024'!CG542</f>
        <v>0</v>
      </c>
      <c r="CH542" s="169">
        <f>'Нарххо 2024'!CH542</f>
        <v>6.8249999999999993</v>
      </c>
    </row>
    <row r="543" spans="1:86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0</v>
      </c>
      <c r="CF543" s="135">
        <f>'Нарххо 2024'!CF543</f>
        <v>0</v>
      </c>
      <c r="CG543" s="135">
        <f>'Нарххо 2024'!CG543</f>
        <v>0</v>
      </c>
      <c r="CH543" s="169">
        <f>'Нарххо 2024'!CH543</f>
        <v>10.45</v>
      </c>
    </row>
    <row r="544" spans="1:86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0</v>
      </c>
      <c r="CF544" s="135">
        <f>'Нарххо 2024'!CF544</f>
        <v>0</v>
      </c>
      <c r="CG544" s="135">
        <f>'Нарххо 2024'!CG544</f>
        <v>0</v>
      </c>
      <c r="CH544" s="169">
        <f>'Нарххо 2024'!CH544</f>
        <v>10.6</v>
      </c>
    </row>
    <row r="545" spans="1:86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</row>
    <row r="546" spans="1:86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0</v>
      </c>
      <c r="CF546" s="135">
        <f>'Нарххо 2024'!CF546</f>
        <v>0</v>
      </c>
      <c r="CG546" s="135">
        <f>'Нарххо 2024'!CG546</f>
        <v>0</v>
      </c>
      <c r="CH546" s="169">
        <f>'Нарххо 2024'!CH546</f>
        <v>10.85</v>
      </c>
    </row>
    <row r="547" spans="1:86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0</v>
      </c>
      <c r="CF547" s="135">
        <f>'Нарххо 2024'!CF547</f>
        <v>0</v>
      </c>
      <c r="CG547" s="135">
        <f>'Нарххо 2024'!CG547</f>
        <v>0</v>
      </c>
      <c r="CH547" s="169">
        <f>'Нарххо 2024'!CH547</f>
        <v>10.95</v>
      </c>
    </row>
    <row r="548" spans="1:8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B548" s="261"/>
      <c r="CH548" s="261"/>
    </row>
    <row r="549" spans="1:8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B549" s="261"/>
      <c r="CH549" s="261"/>
    </row>
    <row r="550" spans="1:8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B550" s="261"/>
      <c r="CH550" s="261"/>
    </row>
    <row r="551" spans="1:86" ht="18" x14ac:dyDescent="0.25">
      <c r="A551" s="299" t="s">
        <v>200</v>
      </c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299"/>
      <c r="AM551" s="299"/>
      <c r="AN551" s="299"/>
      <c r="AO551" s="299"/>
      <c r="AP551" s="299"/>
      <c r="AQ551" s="299"/>
      <c r="AR551" s="299"/>
      <c r="AS551" s="299"/>
      <c r="AT551" s="299"/>
      <c r="AU551" s="299"/>
      <c r="AV551" s="299"/>
      <c r="AW551" s="299"/>
      <c r="AX551" s="299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299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299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299"/>
    </row>
    <row r="552" spans="1:86" x14ac:dyDescent="0.3">
      <c r="A552" s="212"/>
      <c r="B552" s="257"/>
      <c r="C552" s="300" t="s">
        <v>209</v>
      </c>
      <c r="D552" s="301"/>
      <c r="E552" s="301"/>
      <c r="F552" s="301"/>
      <c r="G552" s="301"/>
      <c r="H552" s="301"/>
      <c r="I552" s="301"/>
      <c r="J552" s="301"/>
      <c r="K552" s="301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301"/>
      <c r="AH552" s="301"/>
      <c r="AI552" s="301"/>
      <c r="AJ552" s="301"/>
      <c r="AK552" s="301"/>
      <c r="AL552" s="301"/>
      <c r="AM552" s="301"/>
      <c r="AN552" s="301"/>
      <c r="AO552" s="301"/>
      <c r="AP552" s="301"/>
      <c r="AQ552" s="301"/>
      <c r="AR552" s="301"/>
      <c r="AS552" s="301"/>
      <c r="AT552" s="301"/>
      <c r="AU552" s="301"/>
      <c r="AV552" s="301"/>
      <c r="AW552" s="301"/>
      <c r="AX552" s="301"/>
      <c r="AY552" s="301"/>
      <c r="AZ552" s="301"/>
      <c r="BA552" s="301"/>
      <c r="BB552" s="301"/>
      <c r="BC552" s="301"/>
      <c r="BD552" s="301"/>
      <c r="BE552" s="301"/>
      <c r="BF552" s="301"/>
      <c r="BG552" s="301"/>
      <c r="BH552" s="301"/>
      <c r="BI552" s="301"/>
      <c r="BJ552" s="301"/>
      <c r="BK552" s="301"/>
      <c r="BL552" s="301"/>
      <c r="BM552" s="301"/>
      <c r="BN552" s="301"/>
      <c r="BO552" s="301"/>
      <c r="BP552" s="301"/>
      <c r="BQ552" s="301"/>
      <c r="BR552" s="301"/>
      <c r="BS552" s="301"/>
      <c r="BT552" s="301"/>
      <c r="BU552" s="301"/>
      <c r="BV552" s="301"/>
      <c r="BW552" s="301"/>
      <c r="BX552" s="301"/>
      <c r="BY552" s="301"/>
      <c r="BZ552" s="301"/>
      <c r="CA552" s="301"/>
      <c r="CB552" s="301"/>
      <c r="CC552" s="301"/>
      <c r="CD552" s="301"/>
      <c r="CE552" s="301"/>
      <c r="CF552" s="301"/>
      <c r="CG552" s="301"/>
      <c r="CH552" s="302"/>
    </row>
    <row r="553" spans="1:86" ht="18.75" customHeight="1" x14ac:dyDescent="0.3">
      <c r="A553" s="218"/>
      <c r="B553" s="198"/>
      <c r="C553" s="284" t="s">
        <v>139</v>
      </c>
      <c r="D553" s="285"/>
      <c r="E553" s="285"/>
      <c r="F553" s="286"/>
      <c r="G553" s="280" t="s">
        <v>221</v>
      </c>
      <c r="H553" s="287" t="s">
        <v>139</v>
      </c>
      <c r="I553" s="288"/>
      <c r="J553" s="288"/>
      <c r="K553" s="289"/>
      <c r="L553" s="280" t="s">
        <v>221</v>
      </c>
      <c r="M553" s="287" t="s">
        <v>139</v>
      </c>
      <c r="N553" s="288"/>
      <c r="O553" s="288"/>
      <c r="P553" s="289"/>
      <c r="Q553" s="280" t="s">
        <v>221</v>
      </c>
      <c r="R553" s="287" t="s">
        <v>139</v>
      </c>
      <c r="S553" s="288"/>
      <c r="T553" s="288"/>
      <c r="U553" s="288"/>
      <c r="V553" s="289"/>
      <c r="W553" s="280" t="s">
        <v>221</v>
      </c>
      <c r="X553" s="287" t="s">
        <v>139</v>
      </c>
      <c r="Y553" s="288"/>
      <c r="Z553" s="288"/>
      <c r="AA553" s="289"/>
      <c r="AB553" s="280" t="s">
        <v>221</v>
      </c>
      <c r="AC553" s="287" t="s">
        <v>139</v>
      </c>
      <c r="AD553" s="288"/>
      <c r="AE553" s="288"/>
      <c r="AF553" s="289"/>
      <c r="AG553" s="280" t="s">
        <v>221</v>
      </c>
      <c r="AH553" s="287" t="s">
        <v>139</v>
      </c>
      <c r="AI553" s="288"/>
      <c r="AJ553" s="288"/>
      <c r="AK553" s="288"/>
      <c r="AL553" s="289"/>
      <c r="AM553" s="280" t="s">
        <v>221</v>
      </c>
      <c r="AN553" s="287" t="s">
        <v>139</v>
      </c>
      <c r="AO553" s="288"/>
      <c r="AP553" s="288"/>
      <c r="AQ553" s="289"/>
      <c r="AR553" s="280" t="s">
        <v>221</v>
      </c>
      <c r="AS553" s="287" t="s">
        <v>139</v>
      </c>
      <c r="AT553" s="288"/>
      <c r="AU553" s="288"/>
      <c r="AV553" s="288"/>
      <c r="AW553" s="256"/>
      <c r="AX553" s="280" t="s">
        <v>221</v>
      </c>
      <c r="AY553" s="287" t="s">
        <v>139</v>
      </c>
      <c r="AZ553" s="288"/>
      <c r="BA553" s="288"/>
      <c r="BB553" s="289"/>
      <c r="BC553" s="280" t="s">
        <v>221</v>
      </c>
      <c r="BD553" s="287" t="s">
        <v>139</v>
      </c>
      <c r="BE553" s="288"/>
      <c r="BF553" s="288"/>
      <c r="BG553" s="289"/>
      <c r="BH553" s="280" t="s">
        <v>221</v>
      </c>
      <c r="BI553" s="287" t="s">
        <v>139</v>
      </c>
      <c r="BJ553" s="288"/>
      <c r="BK553" s="288"/>
      <c r="BL553" s="288"/>
      <c r="BM553" s="289"/>
      <c r="BN553" s="280" t="s">
        <v>221</v>
      </c>
      <c r="BO553" s="287" t="s">
        <v>316</v>
      </c>
      <c r="BP553" s="288"/>
      <c r="BQ553" s="288"/>
      <c r="BR553" s="288"/>
      <c r="BS553" s="280" t="s">
        <v>221</v>
      </c>
      <c r="BT553" s="287" t="s">
        <v>316</v>
      </c>
      <c r="BU553" s="288"/>
      <c r="BV553" s="288"/>
      <c r="BW553" s="288"/>
      <c r="BX553" s="280" t="s">
        <v>221</v>
      </c>
      <c r="BY553" s="287" t="s">
        <v>316</v>
      </c>
      <c r="BZ553" s="288"/>
      <c r="CA553" s="288"/>
      <c r="CB553" s="280" t="s">
        <v>221</v>
      </c>
      <c r="CC553" s="287" t="s">
        <v>316</v>
      </c>
      <c r="CD553" s="288"/>
      <c r="CE553" s="288"/>
      <c r="CF553" s="288"/>
      <c r="CG553" s="288"/>
      <c r="CH553" s="280" t="s">
        <v>221</v>
      </c>
    </row>
    <row r="554" spans="1:86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1"/>
      <c r="H554" s="138" t="s">
        <v>141</v>
      </c>
      <c r="I554" s="138" t="s">
        <v>142</v>
      </c>
      <c r="J554" s="138" t="s">
        <v>143</v>
      </c>
      <c r="K554" s="138" t="s">
        <v>144</v>
      </c>
      <c r="L554" s="281"/>
      <c r="M554" s="138" t="s">
        <v>145</v>
      </c>
      <c r="N554" s="138" t="s">
        <v>146</v>
      </c>
      <c r="O554" s="138" t="s">
        <v>147</v>
      </c>
      <c r="P554" s="138" t="s">
        <v>148</v>
      </c>
      <c r="Q554" s="281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1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1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1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1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1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1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1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1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1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1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1"/>
      <c r="BY554" s="138" t="s">
        <v>326</v>
      </c>
      <c r="BZ554" s="138" t="s">
        <v>146</v>
      </c>
      <c r="CA554" s="138" t="s">
        <v>327</v>
      </c>
      <c r="CB554" s="281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1"/>
    </row>
    <row r="555" spans="1:86" ht="18" x14ac:dyDescent="0.25">
      <c r="A555" s="282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</row>
    <row r="556" spans="1:86" ht="18" x14ac:dyDescent="0.25">
      <c r="A556" s="283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0</v>
      </c>
      <c r="CF556" s="135">
        <f>'Нарххо 2024'!CF556</f>
        <v>0</v>
      </c>
      <c r="CG556" s="135">
        <f>'Нарххо 2024'!CG556</f>
        <v>0</v>
      </c>
      <c r="CH556" s="169">
        <f>'Нарххо 2024'!CH556</f>
        <v>5.8</v>
      </c>
    </row>
    <row r="557" spans="1:86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0</v>
      </c>
      <c r="CF557" s="135">
        <f>'Нарххо 2024'!CF557</f>
        <v>0</v>
      </c>
      <c r="CG557" s="135">
        <f>'Нарххо 2024'!CG557</f>
        <v>0</v>
      </c>
      <c r="CH557" s="169">
        <f>'Нарххо 2024'!CH557</f>
        <v>6.5</v>
      </c>
    </row>
    <row r="558" spans="1:86" ht="18" x14ac:dyDescent="0.25">
      <c r="A558" s="282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0</v>
      </c>
      <c r="CG558" s="135">
        <f>'Нарххо 2024'!CG558</f>
        <v>0</v>
      </c>
      <c r="CH558" s="169" t="e">
        <f>'Нарххо 2024'!CH558</f>
        <v>#DIV/0!</v>
      </c>
    </row>
    <row r="559" spans="1:86" ht="18" x14ac:dyDescent="0.25">
      <c r="A559" s="283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0</v>
      </c>
      <c r="CF559" s="135">
        <f>'Нарххо 2024'!CF559</f>
        <v>0</v>
      </c>
      <c r="CG559" s="135">
        <f>'Нарххо 2024'!CG559</f>
        <v>0</v>
      </c>
      <c r="CH559" s="169">
        <f>'Нарххо 2024'!CH559</f>
        <v>3.2</v>
      </c>
    </row>
    <row r="560" spans="1:86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0</v>
      </c>
      <c r="CF560" s="135">
        <f>'Нарххо 2024'!CF560</f>
        <v>0</v>
      </c>
      <c r="CG560" s="135">
        <f>'Нарххо 2024'!CG560</f>
        <v>0</v>
      </c>
      <c r="CH560" s="169">
        <f>'Нарххо 2024'!CH560</f>
        <v>4.875</v>
      </c>
    </row>
    <row r="561" spans="1:86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0</v>
      </c>
      <c r="CF561" s="135">
        <f>'Нарххо 2024'!CF561</f>
        <v>0</v>
      </c>
      <c r="CG561" s="135">
        <f>'Нарххо 2024'!CG561</f>
        <v>0</v>
      </c>
      <c r="CH561" s="169">
        <f>'Нарххо 2024'!CH561</f>
        <v>16.399999999999999</v>
      </c>
    </row>
    <row r="562" spans="1:86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0</v>
      </c>
      <c r="CF562" s="135">
        <f>'Нарххо 2024'!CF562</f>
        <v>0</v>
      </c>
      <c r="CG562" s="135">
        <f>'Нарххо 2024'!CG562</f>
        <v>0</v>
      </c>
      <c r="CH562" s="169">
        <f>'Нарххо 2024'!CH562</f>
        <v>12.7</v>
      </c>
    </row>
    <row r="563" spans="1:86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0</v>
      </c>
      <c r="CF563" s="135">
        <f>'Нарххо 2024'!CF563</f>
        <v>0</v>
      </c>
      <c r="CG563" s="135">
        <f>'Нарххо 2024'!CG563</f>
        <v>0</v>
      </c>
      <c r="CH563" s="169">
        <f>'Нарххо 2024'!CH563</f>
        <v>6.15</v>
      </c>
    </row>
    <row r="564" spans="1:86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0</v>
      </c>
      <c r="CF564" s="135">
        <f>'Нарххо 2024'!CF564</f>
        <v>0</v>
      </c>
      <c r="CG564" s="135">
        <f>'Нарххо 2024'!CG564</f>
        <v>0</v>
      </c>
      <c r="CH564" s="169">
        <f>'Нарххо 2024'!CH564</f>
        <v>12.75</v>
      </c>
    </row>
    <row r="565" spans="1:86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0</v>
      </c>
      <c r="CF565" s="135">
        <f>'Нарххо 2024'!CF565</f>
        <v>0</v>
      </c>
      <c r="CG565" s="135">
        <f>'Нарххо 2024'!CG565</f>
        <v>0</v>
      </c>
      <c r="CH565" s="169">
        <f>'Нарххо 2024'!CH565</f>
        <v>16.2</v>
      </c>
    </row>
    <row r="566" spans="1:86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0</v>
      </c>
      <c r="CF566" s="135">
        <f>'Нарххо 2024'!CF566</f>
        <v>0</v>
      </c>
      <c r="CG566" s="135">
        <f>'Нарххо 2024'!CG566</f>
        <v>0</v>
      </c>
      <c r="CH566" s="169">
        <f>'Нарххо 2024'!CH566</f>
        <v>17.8</v>
      </c>
    </row>
    <row r="567" spans="1:86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0</v>
      </c>
      <c r="CF567" s="135">
        <f>'Нарххо 2024'!CF567</f>
        <v>0</v>
      </c>
      <c r="CG567" s="135">
        <f>'Нарххо 2024'!CG567</f>
        <v>0</v>
      </c>
      <c r="CH567" s="169">
        <f>'Нарххо 2024'!CH567</f>
        <v>89</v>
      </c>
    </row>
    <row r="568" spans="1:86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0</v>
      </c>
      <c r="CF568" s="135">
        <f>'Нарххо 2024'!CF568</f>
        <v>0</v>
      </c>
      <c r="CG568" s="135">
        <f>'Нарххо 2024'!CG568</f>
        <v>0</v>
      </c>
      <c r="CH568" s="169">
        <f>'Нарххо 2024'!CH568</f>
        <v>91</v>
      </c>
    </row>
    <row r="569" spans="1:86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0</v>
      </c>
      <c r="CF569" s="135">
        <f>'Нарххо 2024'!CF569</f>
        <v>0</v>
      </c>
      <c r="CG569" s="135">
        <f>'Нарххо 2024'!CG569</f>
        <v>0</v>
      </c>
      <c r="CH569" s="169">
        <f>'Нарххо 2024'!CH569</f>
        <v>7.25</v>
      </c>
    </row>
    <row r="570" spans="1:86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0</v>
      </c>
      <c r="CF570" s="135">
        <f>'Нарххо 2024'!CF570</f>
        <v>0</v>
      </c>
      <c r="CG570" s="135">
        <f>'Нарххо 2024'!CG570</f>
        <v>0</v>
      </c>
      <c r="CH570" s="169">
        <f>'Нарххо 2024'!CH570</f>
        <v>13</v>
      </c>
    </row>
    <row r="571" spans="1:86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0</v>
      </c>
      <c r="CF571" s="135">
        <f>'Нарххо 2024'!CF571</f>
        <v>0</v>
      </c>
      <c r="CG571" s="135">
        <f>'Нарххо 2024'!CG571</f>
        <v>0</v>
      </c>
      <c r="CH571" s="169">
        <f>'Нарххо 2024'!CH571</f>
        <v>10.5</v>
      </c>
    </row>
    <row r="572" spans="1:86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0</v>
      </c>
      <c r="CF572" s="135">
        <f>'Нарххо 2024'!CF572</f>
        <v>0</v>
      </c>
      <c r="CG572" s="135">
        <f>'Нарххо 2024'!CG572</f>
        <v>0</v>
      </c>
      <c r="CH572" s="169">
        <f>'Нарххо 2024'!CH572</f>
        <v>50</v>
      </c>
    </row>
    <row r="573" spans="1:86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0</v>
      </c>
      <c r="CF573" s="135">
        <f>'Нарххо 2024'!CF573</f>
        <v>0</v>
      </c>
      <c r="CG573" s="135">
        <f>'Нарххо 2024'!CG573</f>
        <v>0</v>
      </c>
      <c r="CH573" s="169">
        <f>'Нарххо 2024'!CH573</f>
        <v>50</v>
      </c>
    </row>
    <row r="574" spans="1:86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0</v>
      </c>
      <c r="CF574" s="135">
        <f>'Нарххо 2024'!CF574</f>
        <v>0</v>
      </c>
      <c r="CG574" s="135">
        <f>'Нарххо 2024'!CG574</f>
        <v>0</v>
      </c>
      <c r="CH574" s="169">
        <f>'Нарххо 2024'!CH574</f>
        <v>5</v>
      </c>
    </row>
    <row r="575" spans="1:86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0</v>
      </c>
      <c r="CF575" s="135">
        <f>'Нарххо 2024'!CF575</f>
        <v>0</v>
      </c>
      <c r="CG575" s="135">
        <f>'Нарххо 2024'!CG575</f>
        <v>0</v>
      </c>
      <c r="CH575" s="169">
        <f>'Нарххо 2024'!CH575</f>
        <v>4</v>
      </c>
    </row>
    <row r="576" spans="1:86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0</v>
      </c>
      <c r="CF576" s="135">
        <f>'Нарххо 2024'!CF576</f>
        <v>0</v>
      </c>
      <c r="CG576" s="135">
        <f>'Нарххо 2024'!CG576</f>
        <v>0</v>
      </c>
      <c r="CH576" s="169">
        <f>'Нарххо 2024'!CH576</f>
        <v>3.75</v>
      </c>
    </row>
    <row r="577" spans="1:86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0</v>
      </c>
      <c r="CF577" s="135">
        <f>'Нарххо 2024'!CF577</f>
        <v>0</v>
      </c>
      <c r="CG577" s="135">
        <f>'Нарххо 2024'!CG577</f>
        <v>0</v>
      </c>
      <c r="CH577" s="169">
        <f>'Нарххо 2024'!CH577</f>
        <v>16.25</v>
      </c>
    </row>
    <row r="578" spans="1:86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0</v>
      </c>
      <c r="CF578" s="135">
        <f>'Нарххо 2024'!CF578</f>
        <v>0</v>
      </c>
      <c r="CG578" s="135">
        <f>'Нарххо 2024'!CG578</f>
        <v>0</v>
      </c>
      <c r="CH578" s="169">
        <f>'Нарххо 2024'!CH578</f>
        <v>18</v>
      </c>
    </row>
    <row r="579" spans="1:86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0</v>
      </c>
      <c r="CF579" s="135">
        <f>'Нарххо 2024'!CF579</f>
        <v>0</v>
      </c>
      <c r="CG579" s="135">
        <f>'Нарххо 2024'!CG579</f>
        <v>0</v>
      </c>
      <c r="CH579" s="169">
        <f>'Нарххо 2024'!CH579</f>
        <v>16</v>
      </c>
    </row>
    <row r="580" spans="1:86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0</v>
      </c>
      <c r="CF580" s="135">
        <f>'Нарххо 2024'!CF580</f>
        <v>0</v>
      </c>
      <c r="CG580" s="135">
        <f>'Нарххо 2024'!CG580</f>
        <v>0</v>
      </c>
      <c r="CH580" s="169">
        <f>'Нарххо 2024'!CH580</f>
        <v>5</v>
      </c>
    </row>
    <row r="581" spans="1:86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0</v>
      </c>
      <c r="CF581" s="135">
        <f>'Нарххо 2024'!CF581</f>
        <v>0</v>
      </c>
      <c r="CG581" s="135">
        <f>'Нарххо 2024'!CG581</f>
        <v>0</v>
      </c>
      <c r="CH581" s="169">
        <f>'Нарххо 2024'!CH581</f>
        <v>3.5</v>
      </c>
    </row>
    <row r="582" spans="1:86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0</v>
      </c>
      <c r="CF582" s="135">
        <f>'Нарххо 2024'!CF582</f>
        <v>0</v>
      </c>
      <c r="CG582" s="135">
        <f>'Нарххо 2024'!CG582</f>
        <v>0</v>
      </c>
      <c r="CH582" s="169">
        <f>'Нарххо 2024'!CH582</f>
        <v>40</v>
      </c>
    </row>
    <row r="583" spans="1:86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0</v>
      </c>
      <c r="CF583" s="135">
        <f>'Нарххо 2024'!CF583</f>
        <v>0</v>
      </c>
      <c r="CG583" s="135">
        <f>'Нарххо 2024'!CG583</f>
        <v>0</v>
      </c>
      <c r="CH583" s="169">
        <f>'Нарххо 2024'!CH583</f>
        <v>6.7</v>
      </c>
    </row>
    <row r="584" spans="1:86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0</v>
      </c>
      <c r="CF584" s="135">
        <f>'Нарххо 2024'!CF584</f>
        <v>0</v>
      </c>
      <c r="CG584" s="135">
        <f>'Нарххо 2024'!CG584</f>
        <v>0</v>
      </c>
      <c r="CH584" s="169">
        <f>'Нарххо 2024'!CH584</f>
        <v>10.4</v>
      </c>
    </row>
    <row r="585" spans="1:86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0</v>
      </c>
      <c r="CF585" s="135">
        <f>'Нарххо 2024'!CF585</f>
        <v>0</v>
      </c>
      <c r="CG585" s="135">
        <f>'Нарххо 2024'!CG585</f>
        <v>0</v>
      </c>
      <c r="CH585" s="169">
        <f>'Нарххо 2024'!CH585</f>
        <v>10</v>
      </c>
    </row>
    <row r="586" spans="1:86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</row>
    <row r="587" spans="1:86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0</v>
      </c>
      <c r="CF587" s="135">
        <f>'Нарххо 2024'!CF587</f>
        <v>0</v>
      </c>
      <c r="CG587" s="135">
        <f>'Нарххо 2024'!CG587</f>
        <v>0</v>
      </c>
      <c r="CH587" s="169">
        <f>'Нарххо 2024'!CH587</f>
        <v>10.835000000000001</v>
      </c>
    </row>
    <row r="588" spans="1:86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0</v>
      </c>
      <c r="CF588" s="135">
        <f>'Нарххо 2024'!CF588</f>
        <v>0</v>
      </c>
      <c r="CG588" s="135">
        <f>'Нарххо 2024'!CG588</f>
        <v>0</v>
      </c>
      <c r="CH588" s="169">
        <f>'Нарххо 2024'!CH588</f>
        <v>10.934999999999999</v>
      </c>
    </row>
    <row r="589" spans="1:8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B589" s="261"/>
      <c r="CH589" s="261"/>
    </row>
    <row r="590" spans="1:8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B590" s="261"/>
      <c r="CH590" s="261"/>
    </row>
    <row r="591" spans="1:8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B591" s="261"/>
      <c r="CH591" s="261"/>
    </row>
    <row r="592" spans="1:86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B592" s="261"/>
      <c r="CH592" s="261"/>
    </row>
    <row r="593" spans="1:86" ht="18" x14ac:dyDescent="0.25">
      <c r="A593" s="299" t="s">
        <v>200</v>
      </c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299"/>
      <c r="AM593" s="299"/>
      <c r="AN593" s="299"/>
      <c r="AO593" s="299"/>
      <c r="AP593" s="299"/>
      <c r="AQ593" s="299"/>
      <c r="AR593" s="299"/>
      <c r="AS593" s="299"/>
      <c r="AT593" s="299"/>
      <c r="AU593" s="299"/>
      <c r="AV593" s="299"/>
      <c r="AW593" s="299"/>
      <c r="AX593" s="299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299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299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299"/>
    </row>
    <row r="594" spans="1:86" x14ac:dyDescent="0.3">
      <c r="A594" s="212"/>
      <c r="B594" s="257"/>
      <c r="C594" s="300" t="s">
        <v>210</v>
      </c>
      <c r="D594" s="301"/>
      <c r="E594" s="301"/>
      <c r="F594" s="301"/>
      <c r="G594" s="301"/>
      <c r="H594" s="301"/>
      <c r="I594" s="301"/>
      <c r="J594" s="301"/>
      <c r="K594" s="301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  <c r="AA594" s="301"/>
      <c r="AB594" s="301"/>
      <c r="AC594" s="301"/>
      <c r="AD594" s="301"/>
      <c r="AE594" s="301"/>
      <c r="AF594" s="301"/>
      <c r="AG594" s="301"/>
      <c r="AH594" s="301"/>
      <c r="AI594" s="301"/>
      <c r="AJ594" s="301"/>
      <c r="AK594" s="301"/>
      <c r="AL594" s="301"/>
      <c r="AM594" s="301"/>
      <c r="AN594" s="301"/>
      <c r="AO594" s="301"/>
      <c r="AP594" s="301"/>
      <c r="AQ594" s="301"/>
      <c r="AR594" s="301"/>
      <c r="AS594" s="301"/>
      <c r="AT594" s="301"/>
      <c r="AU594" s="301"/>
      <c r="AV594" s="301"/>
      <c r="AW594" s="301"/>
      <c r="AX594" s="301"/>
      <c r="AY594" s="301"/>
      <c r="AZ594" s="301"/>
      <c r="BA594" s="301"/>
      <c r="BB594" s="301"/>
      <c r="BC594" s="301"/>
      <c r="BD594" s="301"/>
      <c r="BE594" s="301"/>
      <c r="BF594" s="301"/>
      <c r="BG594" s="301"/>
      <c r="BH594" s="301"/>
      <c r="BI594" s="301"/>
      <c r="BJ594" s="301"/>
      <c r="BK594" s="301"/>
      <c r="BL594" s="301"/>
      <c r="BM594" s="301"/>
      <c r="BN594" s="301"/>
      <c r="BO594" s="301"/>
      <c r="BP594" s="301"/>
      <c r="BQ594" s="301"/>
      <c r="BR594" s="301"/>
      <c r="BS594" s="301"/>
      <c r="BT594" s="301"/>
      <c r="BU594" s="301"/>
      <c r="BV594" s="301"/>
      <c r="BW594" s="301"/>
      <c r="BX594" s="301"/>
      <c r="BY594" s="301"/>
      <c r="BZ594" s="301"/>
      <c r="CA594" s="301"/>
      <c r="CB594" s="301"/>
      <c r="CC594" s="301"/>
      <c r="CD594" s="301"/>
      <c r="CE594" s="301"/>
      <c r="CF594" s="301"/>
      <c r="CG594" s="301"/>
      <c r="CH594" s="302"/>
    </row>
    <row r="595" spans="1:86" ht="18.75" customHeight="1" x14ac:dyDescent="0.3">
      <c r="A595" s="218"/>
      <c r="B595" s="198"/>
      <c r="C595" s="284" t="s">
        <v>139</v>
      </c>
      <c r="D595" s="285"/>
      <c r="E595" s="285"/>
      <c r="F595" s="286"/>
      <c r="G595" s="280" t="s">
        <v>221</v>
      </c>
      <c r="H595" s="287" t="s">
        <v>139</v>
      </c>
      <c r="I595" s="288"/>
      <c r="J595" s="288"/>
      <c r="K595" s="289"/>
      <c r="L595" s="280" t="s">
        <v>221</v>
      </c>
      <c r="M595" s="287" t="s">
        <v>139</v>
      </c>
      <c r="N595" s="288"/>
      <c r="O595" s="288"/>
      <c r="P595" s="289"/>
      <c r="Q595" s="280" t="s">
        <v>221</v>
      </c>
      <c r="R595" s="287" t="s">
        <v>139</v>
      </c>
      <c r="S595" s="288"/>
      <c r="T595" s="288"/>
      <c r="U595" s="288"/>
      <c r="V595" s="289"/>
      <c r="W595" s="280" t="s">
        <v>221</v>
      </c>
      <c r="X595" s="287" t="s">
        <v>139</v>
      </c>
      <c r="Y595" s="288"/>
      <c r="Z595" s="288"/>
      <c r="AA595" s="289"/>
      <c r="AB595" s="280" t="s">
        <v>221</v>
      </c>
      <c r="AC595" s="287" t="s">
        <v>139</v>
      </c>
      <c r="AD595" s="288"/>
      <c r="AE595" s="288"/>
      <c r="AF595" s="289"/>
      <c r="AG595" s="280" t="s">
        <v>221</v>
      </c>
      <c r="AH595" s="287" t="s">
        <v>139</v>
      </c>
      <c r="AI595" s="288"/>
      <c r="AJ595" s="288"/>
      <c r="AK595" s="288"/>
      <c r="AL595" s="289"/>
      <c r="AM595" s="280" t="s">
        <v>221</v>
      </c>
      <c r="AN595" s="287" t="s">
        <v>139</v>
      </c>
      <c r="AO595" s="288"/>
      <c r="AP595" s="288"/>
      <c r="AQ595" s="289"/>
      <c r="AR595" s="280" t="s">
        <v>221</v>
      </c>
      <c r="AS595" s="287" t="s">
        <v>139</v>
      </c>
      <c r="AT595" s="288"/>
      <c r="AU595" s="288"/>
      <c r="AV595" s="288"/>
      <c r="AW595" s="256"/>
      <c r="AX595" s="280" t="s">
        <v>221</v>
      </c>
      <c r="AY595" s="287" t="s">
        <v>139</v>
      </c>
      <c r="AZ595" s="288"/>
      <c r="BA595" s="288"/>
      <c r="BB595" s="289"/>
      <c r="BC595" s="280" t="s">
        <v>221</v>
      </c>
      <c r="BD595" s="287" t="s">
        <v>139</v>
      </c>
      <c r="BE595" s="288"/>
      <c r="BF595" s="288"/>
      <c r="BG595" s="289"/>
      <c r="BH595" s="280" t="s">
        <v>221</v>
      </c>
      <c r="BI595" s="287" t="s">
        <v>139</v>
      </c>
      <c r="BJ595" s="288"/>
      <c r="BK595" s="288"/>
      <c r="BL595" s="288"/>
      <c r="BM595" s="289"/>
      <c r="BN595" s="280" t="s">
        <v>221</v>
      </c>
      <c r="BO595" s="287" t="s">
        <v>316</v>
      </c>
      <c r="BP595" s="288"/>
      <c r="BQ595" s="288"/>
      <c r="BR595" s="288"/>
      <c r="BS595" s="280" t="s">
        <v>221</v>
      </c>
      <c r="BT595" s="287" t="s">
        <v>316</v>
      </c>
      <c r="BU595" s="288"/>
      <c r="BV595" s="288"/>
      <c r="BW595" s="288"/>
      <c r="BX595" s="280" t="s">
        <v>221</v>
      </c>
      <c r="BY595" s="287" t="s">
        <v>316</v>
      </c>
      <c r="BZ595" s="288"/>
      <c r="CA595" s="288"/>
      <c r="CB595" s="280" t="s">
        <v>221</v>
      </c>
      <c r="CC595" s="287" t="s">
        <v>316</v>
      </c>
      <c r="CD595" s="288"/>
      <c r="CE595" s="288"/>
      <c r="CF595" s="288"/>
      <c r="CG595" s="288"/>
      <c r="CH595" s="280" t="s">
        <v>221</v>
      </c>
    </row>
    <row r="596" spans="1:86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1"/>
      <c r="H596" s="138" t="s">
        <v>141</v>
      </c>
      <c r="I596" s="138" t="s">
        <v>142</v>
      </c>
      <c r="J596" s="138" t="s">
        <v>143</v>
      </c>
      <c r="K596" s="138" t="s">
        <v>144</v>
      </c>
      <c r="L596" s="281"/>
      <c r="M596" s="138" t="s">
        <v>145</v>
      </c>
      <c r="N596" s="138" t="s">
        <v>146</v>
      </c>
      <c r="O596" s="138" t="s">
        <v>147</v>
      </c>
      <c r="P596" s="138" t="s">
        <v>148</v>
      </c>
      <c r="Q596" s="281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1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1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1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1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1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1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1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1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1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1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1"/>
      <c r="BY596" s="138" t="s">
        <v>326</v>
      </c>
      <c r="BZ596" s="138" t="s">
        <v>146</v>
      </c>
      <c r="CA596" s="138" t="s">
        <v>327</v>
      </c>
      <c r="CB596" s="281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1"/>
    </row>
    <row r="597" spans="1:86" ht="18" x14ac:dyDescent="0.25">
      <c r="A597" s="282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</row>
    <row r="598" spans="1:86" ht="18" x14ac:dyDescent="0.25">
      <c r="A598" s="283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0</v>
      </c>
      <c r="CF598" s="135">
        <f>'Нарххо 2024'!CF598</f>
        <v>0</v>
      </c>
      <c r="CG598" s="135">
        <f>'Нарххо 2024'!CG598</f>
        <v>0</v>
      </c>
      <c r="CH598" s="169">
        <f>'Нарххо 2024'!CH598</f>
        <v>6</v>
      </c>
    </row>
    <row r="599" spans="1:86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0</v>
      </c>
      <c r="CF599" s="135">
        <f>'Нарххо 2024'!CF599</f>
        <v>0</v>
      </c>
      <c r="CG599" s="135">
        <f>'Нарххо 2024'!CG599</f>
        <v>0</v>
      </c>
      <c r="CH599" s="169">
        <f>'Нарххо 2024'!CH599</f>
        <v>6.75</v>
      </c>
    </row>
    <row r="600" spans="1:86" ht="18" x14ac:dyDescent="0.25">
      <c r="A600" s="282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0</v>
      </c>
      <c r="CG600" s="135">
        <f>'Нарххо 2024'!CG600</f>
        <v>0</v>
      </c>
      <c r="CH600" s="169" t="e">
        <f>'Нарххо 2024'!CH600</f>
        <v>#DIV/0!</v>
      </c>
    </row>
    <row r="601" spans="1:86" ht="18" x14ac:dyDescent="0.25">
      <c r="A601" s="283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0</v>
      </c>
      <c r="CF601" s="135">
        <f>'Нарххо 2024'!CF601</f>
        <v>0</v>
      </c>
      <c r="CG601" s="135">
        <f>'Нарххо 2024'!CG601</f>
        <v>0</v>
      </c>
      <c r="CH601" s="169">
        <f>'Нарххо 2024'!CH601</f>
        <v>3.25</v>
      </c>
    </row>
    <row r="602" spans="1:86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0</v>
      </c>
      <c r="CF602" s="135">
        <f>'Нарххо 2024'!CF602</f>
        <v>0</v>
      </c>
      <c r="CG602" s="135">
        <f>'Нарххо 2024'!CG602</f>
        <v>0</v>
      </c>
      <c r="CH602" s="169">
        <f>'Нарххо 2024'!CH602</f>
        <v>4.75</v>
      </c>
    </row>
    <row r="603" spans="1:86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0</v>
      </c>
      <c r="CF603" s="135">
        <f>'Нарххо 2024'!CF603</f>
        <v>0</v>
      </c>
      <c r="CG603" s="135">
        <f>'Нарххо 2024'!CG603</f>
        <v>0</v>
      </c>
      <c r="CH603" s="169">
        <f>'Нарххо 2024'!CH603</f>
        <v>19</v>
      </c>
    </row>
    <row r="604" spans="1:86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0</v>
      </c>
      <c r="CF604" s="135">
        <f>'Нарххо 2024'!CF604</f>
        <v>0</v>
      </c>
      <c r="CG604" s="135">
        <f>'Нарххо 2024'!CG604</f>
        <v>0</v>
      </c>
      <c r="CH604" s="169">
        <f>'Нарххо 2024'!CH604</f>
        <v>17.5</v>
      </c>
    </row>
    <row r="605" spans="1:86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0</v>
      </c>
      <c r="CF605" s="135">
        <f>'Нарххо 2024'!CF605</f>
        <v>0</v>
      </c>
      <c r="CG605" s="135">
        <f>'Нарххо 2024'!CG605</f>
        <v>0</v>
      </c>
      <c r="CH605" s="169">
        <f>'Нарххо 2024'!CH605</f>
        <v>10</v>
      </c>
    </row>
    <row r="606" spans="1:86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0</v>
      </c>
      <c r="CF606" s="135">
        <f>'Нарххо 2024'!CF606</f>
        <v>0</v>
      </c>
      <c r="CG606" s="135">
        <f>'Нарххо 2024'!CG606</f>
        <v>0</v>
      </c>
      <c r="CH606" s="169">
        <f>'Нарххо 2024'!CH606</f>
        <v>12</v>
      </c>
    </row>
    <row r="607" spans="1:86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0</v>
      </c>
      <c r="CF607" s="135">
        <f>'Нарххо 2024'!CF607</f>
        <v>0</v>
      </c>
      <c r="CG607" s="135">
        <f>'Нарххо 2024'!CG607</f>
        <v>0</v>
      </c>
      <c r="CH607" s="169">
        <f>'Нарххо 2024'!CH607</f>
        <v>16</v>
      </c>
    </row>
    <row r="608" spans="1:86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0</v>
      </c>
      <c r="CF608" s="135">
        <f>'Нарххо 2024'!CF608</f>
        <v>0</v>
      </c>
      <c r="CG608" s="135">
        <f>'Нарххо 2024'!CG608</f>
        <v>0</v>
      </c>
      <c r="CH608" s="169">
        <f>'Нарххо 2024'!CH608</f>
        <v>17</v>
      </c>
    </row>
    <row r="609" spans="1:86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0</v>
      </c>
      <c r="CF609" s="135">
        <f>'Нарххо 2024'!CF609</f>
        <v>0</v>
      </c>
      <c r="CG609" s="135">
        <f>'Нарххо 2024'!CG609</f>
        <v>0</v>
      </c>
      <c r="CH609" s="169">
        <f>'Нарххо 2024'!CH609</f>
        <v>89</v>
      </c>
    </row>
    <row r="610" spans="1:86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0</v>
      </c>
      <c r="CF610" s="135">
        <f>'Нарххо 2024'!CF610</f>
        <v>0</v>
      </c>
      <c r="CG610" s="135">
        <f>'Нарххо 2024'!CG610</f>
        <v>0</v>
      </c>
      <c r="CH610" s="169">
        <f>'Нарххо 2024'!CH610</f>
        <v>90</v>
      </c>
    </row>
    <row r="611" spans="1:86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0</v>
      </c>
      <c r="CF611" s="135">
        <f>'Нарххо 2024'!CF611</f>
        <v>0</v>
      </c>
      <c r="CG611" s="135">
        <f>'Нарххо 2024'!CG611</f>
        <v>0</v>
      </c>
      <c r="CH611" s="169">
        <f>'Нарххо 2024'!CH611</f>
        <v>5.5</v>
      </c>
    </row>
    <row r="612" spans="1:86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0</v>
      </c>
      <c r="CF612" s="135">
        <f>'Нарххо 2024'!CF612</f>
        <v>0</v>
      </c>
      <c r="CG612" s="135">
        <f>'Нарххо 2024'!CG612</f>
        <v>0</v>
      </c>
      <c r="CH612" s="169">
        <f>'Нарххо 2024'!CH612</f>
        <v>13</v>
      </c>
    </row>
    <row r="613" spans="1:86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0</v>
      </c>
      <c r="CF613" s="135">
        <f>'Нарххо 2024'!CF613</f>
        <v>0</v>
      </c>
      <c r="CG613" s="135">
        <f>'Нарххо 2024'!CG613</f>
        <v>0</v>
      </c>
      <c r="CH613" s="169">
        <f>'Нарххо 2024'!CH613</f>
        <v>11</v>
      </c>
    </row>
    <row r="614" spans="1:86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0</v>
      </c>
      <c r="CF614" s="135">
        <f>'Нарххо 2024'!CF614</f>
        <v>0</v>
      </c>
      <c r="CG614" s="135">
        <f>'Нарххо 2024'!CG614</f>
        <v>0</v>
      </c>
      <c r="CH614" s="169">
        <f>'Нарххо 2024'!CH614</f>
        <v>45</v>
      </c>
    </row>
    <row r="615" spans="1:86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0</v>
      </c>
      <c r="CF615" s="135">
        <f>'Нарххо 2024'!CF615</f>
        <v>0</v>
      </c>
      <c r="CG615" s="135">
        <f>'Нарххо 2024'!CG615</f>
        <v>0</v>
      </c>
      <c r="CH615" s="169">
        <f>'Нарххо 2024'!CH615</f>
        <v>45</v>
      </c>
    </row>
    <row r="616" spans="1:86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0</v>
      </c>
      <c r="CF616" s="135">
        <f>'Нарххо 2024'!CF616</f>
        <v>0</v>
      </c>
      <c r="CG616" s="135">
        <f>'Нарххо 2024'!CG616</f>
        <v>0</v>
      </c>
      <c r="CH616" s="169">
        <f>'Нарххо 2024'!CH616</f>
        <v>5.2</v>
      </c>
    </row>
    <row r="617" spans="1:86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0</v>
      </c>
      <c r="CF617" s="135">
        <f>'Нарххо 2024'!CF617</f>
        <v>0</v>
      </c>
      <c r="CG617" s="135">
        <f>'Нарххо 2024'!CG617</f>
        <v>0</v>
      </c>
      <c r="CH617" s="169">
        <f>'Нарххо 2024'!CH617</f>
        <v>4.7</v>
      </c>
    </row>
    <row r="618" spans="1:86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0</v>
      </c>
      <c r="CF618" s="135">
        <f>'Нарххо 2024'!CF618</f>
        <v>0</v>
      </c>
      <c r="CG618" s="135">
        <f>'Нарххо 2024'!CG618</f>
        <v>0</v>
      </c>
      <c r="CH618" s="169">
        <f>'Нарххо 2024'!CH618</f>
        <v>3.5</v>
      </c>
    </row>
    <row r="619" spans="1:86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0</v>
      </c>
      <c r="CF619" s="135">
        <f>'Нарххо 2024'!CF619</f>
        <v>0</v>
      </c>
      <c r="CG619" s="135">
        <f>'Нарххо 2024'!CG619</f>
        <v>0</v>
      </c>
      <c r="CH619" s="169">
        <f>'Нарххо 2024'!CH619</f>
        <v>18</v>
      </c>
    </row>
    <row r="620" spans="1:86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0</v>
      </c>
      <c r="CF620" s="135">
        <f>'Нарххо 2024'!CF620</f>
        <v>0</v>
      </c>
      <c r="CG620" s="135">
        <f>'Нарххо 2024'!CG620</f>
        <v>0</v>
      </c>
      <c r="CH620" s="169">
        <f>'Нарххо 2024'!CH620</f>
        <v>20</v>
      </c>
    </row>
    <row r="621" spans="1:86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0</v>
      </c>
      <c r="CF621" s="135">
        <f>'Нарххо 2024'!CF621</f>
        <v>0</v>
      </c>
      <c r="CG621" s="135">
        <f>'Нарххо 2024'!CG621</f>
        <v>0</v>
      </c>
      <c r="CH621" s="169">
        <f>'Нарххо 2024'!CH621</f>
        <v>19</v>
      </c>
    </row>
    <row r="622" spans="1:86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0</v>
      </c>
      <c r="CF622" s="135">
        <f>'Нарххо 2024'!CF622</f>
        <v>0</v>
      </c>
      <c r="CG622" s="135">
        <f>'Нарххо 2024'!CG622</f>
        <v>0</v>
      </c>
      <c r="CH622" s="169">
        <f>'Нарххо 2024'!CH622</f>
        <v>5</v>
      </c>
    </row>
    <row r="623" spans="1:86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0</v>
      </c>
      <c r="CF623" s="135">
        <f>'Нарххо 2024'!CF623</f>
        <v>0</v>
      </c>
      <c r="CG623" s="135">
        <f>'Нарххо 2024'!CG623</f>
        <v>0</v>
      </c>
      <c r="CH623" s="169">
        <f>'Нарххо 2024'!CH623</f>
        <v>2.5</v>
      </c>
    </row>
    <row r="624" spans="1:86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0</v>
      </c>
      <c r="CF624" s="135">
        <f>'Нарххо 2024'!CF624</f>
        <v>0</v>
      </c>
      <c r="CG624" s="135">
        <f>'Нарххо 2024'!CG624</f>
        <v>0</v>
      </c>
      <c r="CH624" s="169">
        <f>'Нарххо 2024'!CH624</f>
        <v>40</v>
      </c>
    </row>
    <row r="625" spans="1:86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0</v>
      </c>
      <c r="CF625" s="135">
        <f>'Нарххо 2024'!CF625</f>
        <v>0</v>
      </c>
      <c r="CG625" s="135">
        <f>'Нарххо 2024'!CG625</f>
        <v>0</v>
      </c>
      <c r="CH625" s="169">
        <f>'Нарххо 2024'!CH625</f>
        <v>6.95</v>
      </c>
    </row>
    <row r="626" spans="1:86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0</v>
      </c>
      <c r="CF626" s="135">
        <f>'Нарххо 2024'!CF626</f>
        <v>0</v>
      </c>
      <c r="CG626" s="135">
        <f>'Нарххо 2024'!CG626</f>
        <v>0</v>
      </c>
      <c r="CH626" s="169">
        <f>'Нарххо 2024'!CH626</f>
        <v>10.25</v>
      </c>
    </row>
    <row r="627" spans="1:86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0</v>
      </c>
      <c r="CF627" s="135">
        <f>'Нарххо 2024'!CF627</f>
        <v>0</v>
      </c>
      <c r="CG627" s="135">
        <f>'Нарххо 2024'!CG627</f>
        <v>0</v>
      </c>
      <c r="CH627" s="169">
        <f>'Нарххо 2024'!CH627</f>
        <v>10.5</v>
      </c>
    </row>
    <row r="628" spans="1:86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</row>
    <row r="629" spans="1:86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0</v>
      </c>
      <c r="CF629" s="135">
        <f>'Нарххо 2024'!CF629</f>
        <v>0</v>
      </c>
      <c r="CG629" s="135">
        <f>'Нарххо 2024'!CG629</f>
        <v>0</v>
      </c>
      <c r="CH629" s="169">
        <f>'Нарххо 2024'!CH629</f>
        <v>10.835000000000001</v>
      </c>
    </row>
    <row r="630" spans="1:86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0</v>
      </c>
      <c r="CF630" s="135">
        <f>'Нарххо 2024'!CF630</f>
        <v>0</v>
      </c>
      <c r="CG630" s="135">
        <f>'Нарххо 2024'!CG630</f>
        <v>0</v>
      </c>
      <c r="CH630" s="169">
        <f>'Нарххо 2024'!CH630</f>
        <v>10.934999999999999</v>
      </c>
    </row>
    <row r="631" spans="1:8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B631" s="261"/>
      <c r="CH631" s="261"/>
    </row>
    <row r="632" spans="1:8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B632" s="261"/>
      <c r="CH632" s="261"/>
    </row>
    <row r="633" spans="1:8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B633" s="261"/>
      <c r="CH633" s="261"/>
    </row>
    <row r="634" spans="1:86" ht="18" x14ac:dyDescent="0.25">
      <c r="A634" s="299" t="s">
        <v>200</v>
      </c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299"/>
      <c r="AM634" s="299"/>
      <c r="AN634" s="299"/>
      <c r="AO634" s="299"/>
      <c r="AP634" s="299"/>
      <c r="AQ634" s="299"/>
      <c r="AR634" s="299"/>
      <c r="AS634" s="299"/>
      <c r="AT634" s="299"/>
      <c r="AU634" s="299"/>
      <c r="AV634" s="299"/>
      <c r="AW634" s="299"/>
      <c r="AX634" s="299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299"/>
    </row>
    <row r="635" spans="1:86" x14ac:dyDescent="0.3">
      <c r="A635" s="212"/>
      <c r="B635" s="257"/>
      <c r="C635" s="300" t="s">
        <v>211</v>
      </c>
      <c r="D635" s="301"/>
      <c r="E635" s="301"/>
      <c r="F635" s="301"/>
      <c r="G635" s="301"/>
      <c r="H635" s="301"/>
      <c r="I635" s="301"/>
      <c r="J635" s="301"/>
      <c r="K635" s="301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/>
      <c r="AY635" s="301"/>
      <c r="AZ635" s="301"/>
      <c r="BA635" s="301"/>
      <c r="BB635" s="301"/>
      <c r="BC635" s="301"/>
      <c r="BD635" s="301"/>
      <c r="BE635" s="301"/>
      <c r="BF635" s="301"/>
      <c r="BG635" s="301"/>
      <c r="BH635" s="301"/>
      <c r="BI635" s="301"/>
      <c r="BJ635" s="301"/>
      <c r="BK635" s="301"/>
      <c r="BL635" s="301"/>
      <c r="BM635" s="301"/>
      <c r="BN635" s="301"/>
      <c r="BO635" s="301"/>
      <c r="BP635" s="301"/>
      <c r="BQ635" s="301"/>
      <c r="BR635" s="301"/>
      <c r="BS635" s="301"/>
      <c r="BT635" s="301"/>
      <c r="BU635" s="301"/>
      <c r="BV635" s="301"/>
      <c r="BW635" s="301"/>
      <c r="BX635" s="301"/>
      <c r="BY635" s="301"/>
      <c r="BZ635" s="301"/>
      <c r="CA635" s="301"/>
      <c r="CB635" s="301"/>
      <c r="CC635" s="301"/>
      <c r="CD635" s="301"/>
      <c r="CE635" s="301"/>
      <c r="CF635" s="301"/>
      <c r="CG635" s="301"/>
      <c r="CH635" s="302"/>
    </row>
    <row r="636" spans="1:86" ht="18.75" customHeight="1" x14ac:dyDescent="0.3">
      <c r="A636" s="218"/>
      <c r="B636" s="198"/>
      <c r="C636" s="284" t="s">
        <v>139</v>
      </c>
      <c r="D636" s="285"/>
      <c r="E636" s="285"/>
      <c r="F636" s="286"/>
      <c r="G636" s="280" t="s">
        <v>221</v>
      </c>
      <c r="H636" s="287" t="s">
        <v>139</v>
      </c>
      <c r="I636" s="288"/>
      <c r="J636" s="288"/>
      <c r="K636" s="289"/>
      <c r="L636" s="280" t="s">
        <v>221</v>
      </c>
      <c r="M636" s="287" t="s">
        <v>139</v>
      </c>
      <c r="N636" s="288"/>
      <c r="O636" s="288"/>
      <c r="P636" s="289"/>
      <c r="Q636" s="280" t="s">
        <v>221</v>
      </c>
      <c r="R636" s="287" t="s">
        <v>139</v>
      </c>
      <c r="S636" s="288"/>
      <c r="T636" s="288"/>
      <c r="U636" s="288"/>
      <c r="V636" s="289"/>
      <c r="W636" s="280" t="s">
        <v>221</v>
      </c>
      <c r="X636" s="287" t="s">
        <v>139</v>
      </c>
      <c r="Y636" s="288"/>
      <c r="Z636" s="288"/>
      <c r="AA636" s="289"/>
      <c r="AB636" s="280" t="s">
        <v>221</v>
      </c>
      <c r="AC636" s="287" t="s">
        <v>139</v>
      </c>
      <c r="AD636" s="288"/>
      <c r="AE636" s="288"/>
      <c r="AF636" s="289"/>
      <c r="AG636" s="280" t="s">
        <v>221</v>
      </c>
      <c r="AH636" s="287" t="s">
        <v>139</v>
      </c>
      <c r="AI636" s="288"/>
      <c r="AJ636" s="288"/>
      <c r="AK636" s="288"/>
      <c r="AL636" s="289"/>
      <c r="AM636" s="280" t="s">
        <v>221</v>
      </c>
      <c r="AN636" s="287" t="s">
        <v>139</v>
      </c>
      <c r="AO636" s="288"/>
      <c r="AP636" s="288"/>
      <c r="AQ636" s="289"/>
      <c r="AR636" s="280" t="s">
        <v>221</v>
      </c>
      <c r="AS636" s="287" t="s">
        <v>139</v>
      </c>
      <c r="AT636" s="288"/>
      <c r="AU636" s="288"/>
      <c r="AV636" s="288"/>
      <c r="AW636" s="256"/>
      <c r="AX636" s="280" t="s">
        <v>221</v>
      </c>
      <c r="AY636" s="287" t="s">
        <v>139</v>
      </c>
      <c r="AZ636" s="288"/>
      <c r="BA636" s="288"/>
      <c r="BB636" s="289"/>
      <c r="BC636" s="280" t="s">
        <v>221</v>
      </c>
      <c r="BD636" s="287" t="s">
        <v>139</v>
      </c>
      <c r="BE636" s="288"/>
      <c r="BF636" s="288"/>
      <c r="BG636" s="289"/>
      <c r="BH636" s="280" t="s">
        <v>221</v>
      </c>
      <c r="BI636" s="287" t="s">
        <v>139</v>
      </c>
      <c r="BJ636" s="288"/>
      <c r="BK636" s="288"/>
      <c r="BL636" s="288"/>
      <c r="BM636" s="289"/>
      <c r="BN636" s="280" t="s">
        <v>221</v>
      </c>
      <c r="BO636" s="287" t="s">
        <v>316</v>
      </c>
      <c r="BP636" s="288"/>
      <c r="BQ636" s="288"/>
      <c r="BR636" s="288"/>
      <c r="BS636" s="280" t="s">
        <v>221</v>
      </c>
      <c r="BT636" s="287" t="s">
        <v>316</v>
      </c>
      <c r="BU636" s="288"/>
      <c r="BV636" s="288"/>
      <c r="BW636" s="288"/>
      <c r="BX636" s="280" t="s">
        <v>221</v>
      </c>
      <c r="BY636" s="287" t="s">
        <v>316</v>
      </c>
      <c r="BZ636" s="288"/>
      <c r="CA636" s="288"/>
      <c r="CB636" s="280" t="s">
        <v>221</v>
      </c>
      <c r="CC636" s="287" t="s">
        <v>316</v>
      </c>
      <c r="CD636" s="288"/>
      <c r="CE636" s="288"/>
      <c r="CF636" s="288"/>
      <c r="CG636" s="288"/>
      <c r="CH636" s="280" t="s">
        <v>221</v>
      </c>
    </row>
    <row r="637" spans="1:86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1"/>
      <c r="H637" s="138" t="s">
        <v>141</v>
      </c>
      <c r="I637" s="138" t="s">
        <v>142</v>
      </c>
      <c r="J637" s="138" t="s">
        <v>143</v>
      </c>
      <c r="K637" s="138" t="s">
        <v>144</v>
      </c>
      <c r="L637" s="281"/>
      <c r="M637" s="138" t="s">
        <v>145</v>
      </c>
      <c r="N637" s="138" t="s">
        <v>146</v>
      </c>
      <c r="O637" s="138" t="s">
        <v>147</v>
      </c>
      <c r="P637" s="138" t="s">
        <v>148</v>
      </c>
      <c r="Q637" s="281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1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1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1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1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1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1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1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1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1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1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1"/>
      <c r="BY637" s="138" t="s">
        <v>326</v>
      </c>
      <c r="BZ637" s="138" t="s">
        <v>146</v>
      </c>
      <c r="CA637" s="138" t="s">
        <v>327</v>
      </c>
      <c r="CB637" s="281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1"/>
    </row>
    <row r="638" spans="1:86" ht="18" x14ac:dyDescent="0.25">
      <c r="A638" s="282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</row>
    <row r="639" spans="1:86" ht="18" x14ac:dyDescent="0.25">
      <c r="A639" s="283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0</v>
      </c>
      <c r="CF639" s="135">
        <f>'Нарххо 2024'!CF639</f>
        <v>0</v>
      </c>
      <c r="CG639" s="135">
        <f>'Нарххо 2024'!CG639</f>
        <v>0</v>
      </c>
      <c r="CH639" s="169">
        <f>'Нарххо 2024'!CH639</f>
        <v>6.4</v>
      </c>
    </row>
    <row r="640" spans="1:86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0</v>
      </c>
      <c r="CF640" s="135">
        <f>'Нарххо 2024'!CF640</f>
        <v>0</v>
      </c>
      <c r="CG640" s="135">
        <f>'Нарххо 2024'!CG640</f>
        <v>0</v>
      </c>
      <c r="CH640" s="169">
        <f>'Нарххо 2024'!CH640</f>
        <v>5</v>
      </c>
    </row>
    <row r="641" spans="1:86" ht="18" x14ac:dyDescent="0.25">
      <c r="A641" s="282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0</v>
      </c>
      <c r="CH641" s="169" t="e">
        <f>'Нарххо 2024'!CH641</f>
        <v>#DIV/0!</v>
      </c>
    </row>
    <row r="642" spans="1:86" ht="18" x14ac:dyDescent="0.25">
      <c r="A642" s="283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0</v>
      </c>
      <c r="CF642" s="135">
        <f>'Нарххо 2024'!CF642</f>
        <v>0</v>
      </c>
      <c r="CG642" s="135">
        <f>'Нарххо 2024'!CG642</f>
        <v>0</v>
      </c>
      <c r="CH642" s="169">
        <f>'Нарххо 2024'!CH642</f>
        <v>3.15</v>
      </c>
    </row>
    <row r="643" spans="1:86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0</v>
      </c>
      <c r="CF643" s="135">
        <f>'Нарххо 2024'!CF643</f>
        <v>0</v>
      </c>
      <c r="CG643" s="135">
        <f>'Нарххо 2024'!CG643</f>
        <v>0</v>
      </c>
      <c r="CH643" s="169">
        <f>'Нарххо 2024'!CH643</f>
        <v>4.5</v>
      </c>
    </row>
    <row r="644" spans="1:86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0</v>
      </c>
      <c r="CF644" s="135">
        <f>'Нарххо 2024'!CF644</f>
        <v>0</v>
      </c>
      <c r="CG644" s="135">
        <f>'Нарххо 2024'!CG644</f>
        <v>0</v>
      </c>
      <c r="CH644" s="169">
        <f>'Нарххо 2024'!CH644</f>
        <v>13.5</v>
      </c>
    </row>
    <row r="645" spans="1:86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0</v>
      </c>
      <c r="CF645" s="135">
        <f>'Нарххо 2024'!CF645</f>
        <v>0</v>
      </c>
      <c r="CG645" s="135">
        <f>'Нарххо 2024'!CG645</f>
        <v>0</v>
      </c>
      <c r="CH645" s="169">
        <f>'Нарххо 2024'!CH645</f>
        <v>14</v>
      </c>
    </row>
    <row r="646" spans="1:86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0</v>
      </c>
      <c r="CF646" s="135">
        <f>'Нарххо 2024'!CF646</f>
        <v>0</v>
      </c>
      <c r="CG646" s="135">
        <f>'Нарххо 2024'!CG646</f>
        <v>0</v>
      </c>
      <c r="CH646" s="169">
        <f>'Нарххо 2024'!CH646</f>
        <v>7.75</v>
      </c>
    </row>
    <row r="647" spans="1:86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0</v>
      </c>
      <c r="CF647" s="135">
        <f>'Нарххо 2024'!CF647</f>
        <v>0</v>
      </c>
      <c r="CG647" s="135">
        <f>'Нарххо 2024'!CG647</f>
        <v>0</v>
      </c>
      <c r="CH647" s="169">
        <f>'Нарххо 2024'!CH647</f>
        <v>13.25</v>
      </c>
    </row>
    <row r="648" spans="1:86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0</v>
      </c>
      <c r="CF648" s="135">
        <f>'Нарххо 2024'!CF648</f>
        <v>0</v>
      </c>
      <c r="CG648" s="135">
        <f>'Нарххо 2024'!CG648</f>
        <v>0</v>
      </c>
      <c r="CH648" s="169">
        <f>'Нарххо 2024'!CH648</f>
        <v>16</v>
      </c>
    </row>
    <row r="649" spans="1:86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0</v>
      </c>
      <c r="CF649" s="135">
        <f>'Нарххо 2024'!CF649</f>
        <v>0</v>
      </c>
      <c r="CG649" s="135">
        <f>'Нарххо 2024'!CG649</f>
        <v>0</v>
      </c>
      <c r="CH649" s="169">
        <f>'Нарххо 2024'!CH649</f>
        <v>17</v>
      </c>
    </row>
    <row r="650" spans="1:86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0</v>
      </c>
      <c r="CF650" s="135">
        <f>'Нарххо 2024'!CF650</f>
        <v>0</v>
      </c>
      <c r="CG650" s="135">
        <f>'Нарххо 2024'!CG650</f>
        <v>0</v>
      </c>
      <c r="CH650" s="169">
        <f>'Нарххо 2024'!CH650</f>
        <v>87.5</v>
      </c>
    </row>
    <row r="651" spans="1:86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0</v>
      </c>
      <c r="CF651" s="135">
        <f>'Нарххо 2024'!CF651</f>
        <v>0</v>
      </c>
      <c r="CG651" s="135">
        <f>'Нарххо 2024'!CG651</f>
        <v>0</v>
      </c>
      <c r="CH651" s="169">
        <f>'Нарххо 2024'!CH651</f>
        <v>93.75</v>
      </c>
    </row>
    <row r="652" spans="1:86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0</v>
      </c>
      <c r="CF652" s="135">
        <f>'Нарххо 2024'!CF652</f>
        <v>0</v>
      </c>
      <c r="CG652" s="135">
        <f>'Нарххо 2024'!CG652</f>
        <v>0</v>
      </c>
      <c r="CH652" s="169">
        <f>'Нарххо 2024'!CH652</f>
        <v>6.6</v>
      </c>
    </row>
    <row r="653" spans="1:86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0</v>
      </c>
      <c r="CF653" s="135">
        <f>'Нарххо 2024'!CF653</f>
        <v>0</v>
      </c>
      <c r="CG653" s="135">
        <f>'Нарххо 2024'!CG653</f>
        <v>0</v>
      </c>
      <c r="CH653" s="169">
        <f>'Нарххо 2024'!CH653</f>
        <v>11.629999999999999</v>
      </c>
    </row>
    <row r="654" spans="1:86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0</v>
      </c>
      <c r="CF654" s="135">
        <f>'Нарххо 2024'!CF654</f>
        <v>0</v>
      </c>
      <c r="CG654" s="135">
        <f>'Нарххо 2024'!CG654</f>
        <v>0</v>
      </c>
      <c r="CH654" s="169">
        <f>'Нарххо 2024'!CH654</f>
        <v>11.5</v>
      </c>
    </row>
    <row r="655" spans="1:86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0</v>
      </c>
      <c r="CF655" s="135">
        <f>'Нарххо 2024'!CF655</f>
        <v>0</v>
      </c>
      <c r="CG655" s="135">
        <f>'Нарххо 2024'!CG655</f>
        <v>0</v>
      </c>
      <c r="CH655" s="169">
        <f>'Нарххо 2024'!CH655</f>
        <v>40</v>
      </c>
    </row>
    <row r="656" spans="1:86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0</v>
      </c>
      <c r="CF656" s="135">
        <f>'Нарххо 2024'!CF656</f>
        <v>0</v>
      </c>
      <c r="CG656" s="135">
        <f>'Нарххо 2024'!CG656</f>
        <v>0</v>
      </c>
      <c r="CH656" s="169">
        <f>'Нарххо 2024'!CH656</f>
        <v>45</v>
      </c>
    </row>
    <row r="657" spans="1:86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0</v>
      </c>
      <c r="CF657" s="135">
        <f>'Нарххо 2024'!CF657</f>
        <v>0</v>
      </c>
      <c r="CG657" s="135">
        <f>'Нарххо 2024'!CG657</f>
        <v>0</v>
      </c>
      <c r="CH657" s="169">
        <f>'Нарххо 2024'!CH657</f>
        <v>4.95</v>
      </c>
    </row>
    <row r="658" spans="1:86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0</v>
      </c>
      <c r="CF658" s="135">
        <f>'Нарххо 2024'!CF658</f>
        <v>0</v>
      </c>
      <c r="CG658" s="135">
        <f>'Нарххо 2024'!CG658</f>
        <v>0</v>
      </c>
      <c r="CH658" s="169">
        <f>'Нарххо 2024'!CH658</f>
        <v>4</v>
      </c>
    </row>
    <row r="659" spans="1:86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0</v>
      </c>
      <c r="CF659" s="135">
        <f>'Нарххо 2024'!CF659</f>
        <v>0</v>
      </c>
      <c r="CG659" s="135">
        <f>'Нарххо 2024'!CG659</f>
        <v>0</v>
      </c>
      <c r="CH659" s="169">
        <f>'Нарххо 2024'!CH659</f>
        <v>2.82</v>
      </c>
    </row>
    <row r="660" spans="1:86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0</v>
      </c>
      <c r="CF660" s="135">
        <f>'Нарххо 2024'!CF660</f>
        <v>0</v>
      </c>
      <c r="CG660" s="135">
        <f>'Нарххо 2024'!CG660</f>
        <v>0</v>
      </c>
      <c r="CH660" s="169">
        <f>'Нарххо 2024'!CH660</f>
        <v>22</v>
      </c>
    </row>
    <row r="661" spans="1:86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0</v>
      </c>
      <c r="CF661" s="135">
        <f>'Нарххо 2024'!CF661</f>
        <v>0</v>
      </c>
      <c r="CG661" s="135">
        <f>'Нарххо 2024'!CG661</f>
        <v>0</v>
      </c>
      <c r="CH661" s="169">
        <f>'Нарххо 2024'!CH661</f>
        <v>20</v>
      </c>
    </row>
    <row r="662" spans="1:86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0</v>
      </c>
      <c r="CF662" s="135">
        <f>'Нарххо 2024'!CF662</f>
        <v>0</v>
      </c>
      <c r="CG662" s="135">
        <f>'Нарххо 2024'!CG662</f>
        <v>0</v>
      </c>
      <c r="CH662" s="169">
        <f>'Нарххо 2024'!CH662</f>
        <v>16</v>
      </c>
    </row>
    <row r="663" spans="1:86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0</v>
      </c>
      <c r="CF663" s="135">
        <f>'Нарххо 2024'!CF663</f>
        <v>0</v>
      </c>
      <c r="CG663" s="135">
        <f>'Нарххо 2024'!CG663</f>
        <v>0</v>
      </c>
      <c r="CH663" s="169">
        <f>'Нарххо 2024'!CH663</f>
        <v>3.7</v>
      </c>
    </row>
    <row r="664" spans="1:86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0</v>
      </c>
      <c r="CF664" s="135">
        <f>'Нарххо 2024'!CF664</f>
        <v>0</v>
      </c>
      <c r="CG664" s="135">
        <f>'Нарххо 2024'!CG664</f>
        <v>0</v>
      </c>
      <c r="CH664" s="169">
        <f>'Нарххо 2024'!CH664</f>
        <v>3</v>
      </c>
    </row>
    <row r="665" spans="1:86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0</v>
      </c>
      <c r="CF665" s="135">
        <f>'Нарххо 2024'!CF665</f>
        <v>0</v>
      </c>
      <c r="CG665" s="135">
        <f>'Нарххо 2024'!CG665</f>
        <v>0</v>
      </c>
      <c r="CH665" s="169">
        <f>'Нарххо 2024'!CH665</f>
        <v>40</v>
      </c>
    </row>
    <row r="666" spans="1:86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0</v>
      </c>
      <c r="CF666" s="135">
        <f>'Нарххо 2024'!CF666</f>
        <v>0</v>
      </c>
      <c r="CG666" s="135">
        <f>'Нарххо 2024'!CG666</f>
        <v>0</v>
      </c>
      <c r="CH666" s="169">
        <f>'Нарххо 2024'!CH666</f>
        <v>6.85</v>
      </c>
    </row>
    <row r="667" spans="1:86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0</v>
      </c>
      <c r="CF667" s="135">
        <f>'Нарххо 2024'!CF667</f>
        <v>0</v>
      </c>
      <c r="CG667" s="135">
        <f>'Нарххо 2024'!CG667</f>
        <v>0</v>
      </c>
      <c r="CH667" s="169">
        <f>'Нарххо 2024'!CH667</f>
        <v>10.5</v>
      </c>
    </row>
    <row r="668" spans="1:86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0</v>
      </c>
      <c r="CF668" s="135">
        <f>'Нарххо 2024'!CF668</f>
        <v>0</v>
      </c>
      <c r="CG668" s="135">
        <f>'Нарххо 2024'!CG668</f>
        <v>0</v>
      </c>
      <c r="CH668" s="169">
        <f>'Нарххо 2024'!CH668</f>
        <v>10.3</v>
      </c>
    </row>
    <row r="669" spans="1:86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</row>
    <row r="670" spans="1:86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0</v>
      </c>
      <c r="CF670" s="135">
        <f>'Нарххо 2024'!CF670</f>
        <v>0</v>
      </c>
      <c r="CG670" s="135">
        <f>'Нарххо 2024'!CG670</f>
        <v>0</v>
      </c>
      <c r="CH670" s="169">
        <f>'Нарххо 2024'!CH670</f>
        <v>10.835000000000001</v>
      </c>
    </row>
    <row r="671" spans="1:86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0</v>
      </c>
      <c r="CF671" s="135">
        <f>'Нарххо 2024'!CF671</f>
        <v>0</v>
      </c>
      <c r="CG671" s="135">
        <f>'Нарххо 2024'!CG671</f>
        <v>0</v>
      </c>
      <c r="CH671" s="169">
        <f>'Нарххо 2024'!CH671</f>
        <v>10.934999999999999</v>
      </c>
    </row>
    <row r="672" spans="1:8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B672" s="261"/>
      <c r="CH672" s="261"/>
    </row>
    <row r="673" spans="1:8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B673" s="261"/>
      <c r="CH673" s="261"/>
    </row>
    <row r="674" spans="1:8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B674" s="261"/>
      <c r="CH674" s="261"/>
    </row>
    <row r="675" spans="1:86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B675" s="261"/>
      <c r="CH675" s="261"/>
    </row>
    <row r="676" spans="1:86" ht="18" x14ac:dyDescent="0.25">
      <c r="A676" s="299" t="s">
        <v>200</v>
      </c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299"/>
      <c r="AM676" s="299"/>
      <c r="AN676" s="299"/>
      <c r="AO676" s="299"/>
      <c r="AP676" s="299"/>
      <c r="AQ676" s="299"/>
      <c r="AR676" s="299"/>
      <c r="AS676" s="299"/>
      <c r="AT676" s="299"/>
      <c r="AU676" s="299"/>
      <c r="AV676" s="299"/>
      <c r="AW676" s="299"/>
      <c r="AX676" s="299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299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299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299"/>
    </row>
    <row r="677" spans="1:86" x14ac:dyDescent="0.3">
      <c r="A677" s="212"/>
      <c r="B677" s="257"/>
      <c r="C677" s="300" t="s">
        <v>212</v>
      </c>
      <c r="D677" s="301"/>
      <c r="E677" s="301"/>
      <c r="F677" s="301"/>
      <c r="G677" s="301"/>
      <c r="H677" s="301"/>
      <c r="I677" s="301"/>
      <c r="J677" s="301"/>
      <c r="K677" s="301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1"/>
      <c r="AU677" s="301"/>
      <c r="AV677" s="301"/>
      <c r="AW677" s="301"/>
      <c r="AX677" s="301"/>
      <c r="AY677" s="301"/>
      <c r="AZ677" s="301"/>
      <c r="BA677" s="301"/>
      <c r="BB677" s="301"/>
      <c r="BC677" s="301"/>
      <c r="BD677" s="301"/>
      <c r="BE677" s="301"/>
      <c r="BF677" s="301"/>
      <c r="BG677" s="301"/>
      <c r="BH677" s="301"/>
      <c r="BI677" s="301"/>
      <c r="BJ677" s="301"/>
      <c r="BK677" s="301"/>
      <c r="BL677" s="301"/>
      <c r="BM677" s="301"/>
      <c r="BN677" s="301"/>
      <c r="BO677" s="301"/>
      <c r="BP677" s="301"/>
      <c r="BQ677" s="301"/>
      <c r="BR677" s="301"/>
      <c r="BS677" s="301"/>
      <c r="BT677" s="301"/>
      <c r="BU677" s="301"/>
      <c r="BV677" s="301"/>
      <c r="BW677" s="301"/>
      <c r="BX677" s="301"/>
      <c r="BY677" s="301"/>
      <c r="BZ677" s="301"/>
      <c r="CA677" s="301"/>
      <c r="CB677" s="301"/>
      <c r="CC677" s="301"/>
      <c r="CD677" s="301"/>
      <c r="CE677" s="301"/>
      <c r="CF677" s="301"/>
      <c r="CG677" s="301"/>
      <c r="CH677" s="302"/>
    </row>
    <row r="678" spans="1:86" ht="18.75" customHeight="1" x14ac:dyDescent="0.3">
      <c r="A678" s="218"/>
      <c r="B678" s="198"/>
      <c r="C678" s="284" t="s">
        <v>139</v>
      </c>
      <c r="D678" s="285"/>
      <c r="E678" s="285"/>
      <c r="F678" s="286"/>
      <c r="G678" s="280" t="s">
        <v>221</v>
      </c>
      <c r="H678" s="287" t="s">
        <v>139</v>
      </c>
      <c r="I678" s="288"/>
      <c r="J678" s="288"/>
      <c r="K678" s="289"/>
      <c r="L678" s="280" t="s">
        <v>221</v>
      </c>
      <c r="M678" s="287" t="s">
        <v>139</v>
      </c>
      <c r="N678" s="288"/>
      <c r="O678" s="288"/>
      <c r="P678" s="289"/>
      <c r="Q678" s="280" t="s">
        <v>221</v>
      </c>
      <c r="R678" s="287" t="s">
        <v>139</v>
      </c>
      <c r="S678" s="288"/>
      <c r="T678" s="288"/>
      <c r="U678" s="288"/>
      <c r="V678" s="289"/>
      <c r="W678" s="280" t="s">
        <v>221</v>
      </c>
      <c r="X678" s="287" t="s">
        <v>139</v>
      </c>
      <c r="Y678" s="288"/>
      <c r="Z678" s="288"/>
      <c r="AA678" s="289"/>
      <c r="AB678" s="280" t="s">
        <v>221</v>
      </c>
      <c r="AC678" s="287" t="s">
        <v>139</v>
      </c>
      <c r="AD678" s="288"/>
      <c r="AE678" s="288"/>
      <c r="AF678" s="289"/>
      <c r="AG678" s="280" t="s">
        <v>221</v>
      </c>
      <c r="AH678" s="287" t="s">
        <v>139</v>
      </c>
      <c r="AI678" s="288"/>
      <c r="AJ678" s="288"/>
      <c r="AK678" s="288"/>
      <c r="AL678" s="289"/>
      <c r="AM678" s="280" t="s">
        <v>221</v>
      </c>
      <c r="AN678" s="287" t="s">
        <v>139</v>
      </c>
      <c r="AO678" s="288"/>
      <c r="AP678" s="288"/>
      <c r="AQ678" s="289"/>
      <c r="AR678" s="280" t="s">
        <v>221</v>
      </c>
      <c r="AS678" s="287" t="s">
        <v>139</v>
      </c>
      <c r="AT678" s="288"/>
      <c r="AU678" s="288"/>
      <c r="AV678" s="288"/>
      <c r="AW678" s="256"/>
      <c r="AX678" s="280" t="s">
        <v>221</v>
      </c>
      <c r="AY678" s="287" t="s">
        <v>139</v>
      </c>
      <c r="AZ678" s="288"/>
      <c r="BA678" s="288"/>
      <c r="BB678" s="289"/>
      <c r="BC678" s="280" t="s">
        <v>221</v>
      </c>
      <c r="BD678" s="287" t="s">
        <v>139</v>
      </c>
      <c r="BE678" s="288"/>
      <c r="BF678" s="288"/>
      <c r="BG678" s="289"/>
      <c r="BH678" s="280" t="s">
        <v>221</v>
      </c>
      <c r="BI678" s="287" t="s">
        <v>139</v>
      </c>
      <c r="BJ678" s="288"/>
      <c r="BK678" s="288"/>
      <c r="BL678" s="288"/>
      <c r="BM678" s="289"/>
      <c r="BN678" s="280" t="s">
        <v>221</v>
      </c>
      <c r="BO678" s="287" t="s">
        <v>316</v>
      </c>
      <c r="BP678" s="288"/>
      <c r="BQ678" s="288"/>
      <c r="BR678" s="288"/>
      <c r="BS678" s="280" t="s">
        <v>221</v>
      </c>
      <c r="BT678" s="287" t="s">
        <v>316</v>
      </c>
      <c r="BU678" s="288"/>
      <c r="BV678" s="288"/>
      <c r="BW678" s="288"/>
      <c r="BX678" s="280" t="s">
        <v>221</v>
      </c>
      <c r="BY678" s="287" t="s">
        <v>316</v>
      </c>
      <c r="BZ678" s="288"/>
      <c r="CA678" s="288"/>
      <c r="CB678" s="280" t="s">
        <v>221</v>
      </c>
      <c r="CC678" s="287" t="s">
        <v>316</v>
      </c>
      <c r="CD678" s="288"/>
      <c r="CE678" s="288"/>
      <c r="CF678" s="288"/>
      <c r="CG678" s="288"/>
      <c r="CH678" s="280" t="s">
        <v>221</v>
      </c>
    </row>
    <row r="679" spans="1:86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1"/>
      <c r="H679" s="138" t="s">
        <v>141</v>
      </c>
      <c r="I679" s="138" t="s">
        <v>142</v>
      </c>
      <c r="J679" s="138" t="s">
        <v>143</v>
      </c>
      <c r="K679" s="138" t="s">
        <v>144</v>
      </c>
      <c r="L679" s="281"/>
      <c r="M679" s="138" t="s">
        <v>145</v>
      </c>
      <c r="N679" s="138" t="s">
        <v>146</v>
      </c>
      <c r="O679" s="138" t="s">
        <v>147</v>
      </c>
      <c r="P679" s="138" t="s">
        <v>148</v>
      </c>
      <c r="Q679" s="281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1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1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1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1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1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1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1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1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1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1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1"/>
      <c r="BY679" s="138" t="s">
        <v>326</v>
      </c>
      <c r="BZ679" s="138" t="s">
        <v>146</v>
      </c>
      <c r="CA679" s="138" t="s">
        <v>327</v>
      </c>
      <c r="CB679" s="281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1"/>
    </row>
    <row r="680" spans="1:86" ht="18" x14ac:dyDescent="0.25">
      <c r="A680" s="282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</row>
    <row r="681" spans="1:86" ht="18" x14ac:dyDescent="0.25">
      <c r="A681" s="283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0</v>
      </c>
      <c r="CF681" s="135">
        <f>'Нарххо 2024'!CF681</f>
        <v>0</v>
      </c>
      <c r="CG681" s="135">
        <f>'Нарххо 2024'!CG681</f>
        <v>0</v>
      </c>
      <c r="CH681" s="169">
        <f>'Нарххо 2024'!CH681</f>
        <v>5.85</v>
      </c>
    </row>
    <row r="682" spans="1:86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0</v>
      </c>
      <c r="CF682" s="135">
        <f>'Нарххо 2024'!CF682</f>
        <v>0</v>
      </c>
      <c r="CG682" s="135">
        <f>'Нарххо 2024'!CG682</f>
        <v>0</v>
      </c>
      <c r="CH682" s="169">
        <f>'Нарххо 2024'!CH682</f>
        <v>6.8</v>
      </c>
    </row>
    <row r="683" spans="1:86" ht="18" x14ac:dyDescent="0.25">
      <c r="A683" s="282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0</v>
      </c>
      <c r="CG683" s="135">
        <f>'Нарххо 2024'!CG683</f>
        <v>0</v>
      </c>
      <c r="CH683" s="169" t="e">
        <f>'Нарххо 2024'!CH683</f>
        <v>#DIV/0!</v>
      </c>
    </row>
    <row r="684" spans="1:86" ht="18" x14ac:dyDescent="0.25">
      <c r="A684" s="283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0</v>
      </c>
      <c r="CF684" s="135">
        <f>'Нарххо 2024'!CF684</f>
        <v>0</v>
      </c>
      <c r="CG684" s="135">
        <f>'Нарххо 2024'!CG684</f>
        <v>0</v>
      </c>
      <c r="CH684" s="169">
        <f>'Нарххо 2024'!CH684</f>
        <v>2.625</v>
      </c>
    </row>
    <row r="685" spans="1:86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0</v>
      </c>
      <c r="CF685" s="135">
        <f>'Нарххо 2024'!CF685</f>
        <v>0</v>
      </c>
      <c r="CG685" s="135">
        <f>'Нарххо 2024'!CG685</f>
        <v>0</v>
      </c>
      <c r="CH685" s="169">
        <f>'Нарххо 2024'!CH685</f>
        <v>4.6500000000000004</v>
      </c>
    </row>
    <row r="686" spans="1:86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0</v>
      </c>
      <c r="CF686" s="135">
        <f>'Нарххо 2024'!CF686</f>
        <v>0</v>
      </c>
      <c r="CG686" s="135">
        <f>'Нарххо 2024'!CG686</f>
        <v>0</v>
      </c>
      <c r="CH686" s="169">
        <f>'Нарххо 2024'!CH686</f>
        <v>21.25</v>
      </c>
    </row>
    <row r="687" spans="1:86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0</v>
      </c>
      <c r="CF687" s="135">
        <f>'Нарххо 2024'!CF687</f>
        <v>0</v>
      </c>
      <c r="CG687" s="135">
        <f>'Нарххо 2024'!CG687</f>
        <v>0</v>
      </c>
      <c r="CH687" s="169">
        <f>'Нарххо 2024'!CH687</f>
        <v>18.375</v>
      </c>
    </row>
    <row r="688" spans="1:86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0</v>
      </c>
      <c r="CF688" s="135">
        <f>'Нарххо 2024'!CF688</f>
        <v>0</v>
      </c>
      <c r="CG688" s="135">
        <f>'Нарххо 2024'!CG688</f>
        <v>0</v>
      </c>
      <c r="CH688" s="169">
        <f>'Нарххо 2024'!CH688</f>
        <v>12.25</v>
      </c>
    </row>
    <row r="689" spans="1:86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0</v>
      </c>
      <c r="CF689" s="135">
        <f>'Нарххо 2024'!CF689</f>
        <v>0</v>
      </c>
      <c r="CG689" s="135">
        <f>'Нарххо 2024'!CG689</f>
        <v>0</v>
      </c>
      <c r="CH689" s="169">
        <f>'Нарххо 2024'!CH689</f>
        <v>13.5</v>
      </c>
    </row>
    <row r="690" spans="1:86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0</v>
      </c>
      <c r="CF690" s="135">
        <f>'Нарххо 2024'!CF690</f>
        <v>0</v>
      </c>
      <c r="CG690" s="135">
        <f>'Нарххо 2024'!CG690</f>
        <v>0</v>
      </c>
      <c r="CH690" s="169">
        <f>'Нарххо 2024'!CH690</f>
        <v>16.579999999999998</v>
      </c>
    </row>
    <row r="691" spans="1:86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0</v>
      </c>
      <c r="CF691" s="135">
        <f>'Нарххо 2024'!CF691</f>
        <v>0</v>
      </c>
      <c r="CG691" s="135">
        <f>'Нарххо 2024'!CG691</f>
        <v>0</v>
      </c>
      <c r="CH691" s="169">
        <f>'Нарххо 2024'!CH691</f>
        <v>18</v>
      </c>
    </row>
    <row r="692" spans="1:86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0</v>
      </c>
      <c r="CF692" s="135">
        <f>'Нарххо 2024'!CF692</f>
        <v>0</v>
      </c>
      <c r="CG692" s="135">
        <f>'Нарххо 2024'!CG692</f>
        <v>0</v>
      </c>
      <c r="CH692" s="169">
        <f>'Нарххо 2024'!CH692</f>
        <v>89.25</v>
      </c>
    </row>
    <row r="693" spans="1:86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0</v>
      </c>
      <c r="CF693" s="135">
        <f>'Нарххо 2024'!CF693</f>
        <v>0</v>
      </c>
      <c r="CG693" s="135">
        <f>'Нарххо 2024'!CG693</f>
        <v>0</v>
      </c>
      <c r="CH693" s="169">
        <f>'Нарххо 2024'!CH693</f>
        <v>91</v>
      </c>
    </row>
    <row r="694" spans="1:86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0</v>
      </c>
      <c r="CF694" s="135">
        <f>'Нарххо 2024'!CF694</f>
        <v>0</v>
      </c>
      <c r="CG694" s="135">
        <f>'Нарххо 2024'!CG694</f>
        <v>0</v>
      </c>
      <c r="CH694" s="169">
        <f>'Нарххо 2024'!CH694</f>
        <v>6</v>
      </c>
    </row>
    <row r="695" spans="1:86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0</v>
      </c>
      <c r="CF695" s="135">
        <f>'Нарххо 2024'!CF695</f>
        <v>0</v>
      </c>
      <c r="CG695" s="135">
        <f>'Нарххо 2024'!CG695</f>
        <v>0</v>
      </c>
      <c r="CH695" s="169">
        <f>'Нарххо 2024'!CH695</f>
        <v>13</v>
      </c>
    </row>
    <row r="696" spans="1:86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0</v>
      </c>
      <c r="CF696" s="135">
        <f>'Нарххо 2024'!CF696</f>
        <v>0</v>
      </c>
      <c r="CG696" s="135">
        <f>'Нарххо 2024'!CG696</f>
        <v>0</v>
      </c>
      <c r="CH696" s="169">
        <f>'Нарххо 2024'!CH696</f>
        <v>11</v>
      </c>
    </row>
    <row r="697" spans="1:86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0</v>
      </c>
      <c r="CF697" s="135">
        <f>'Нарххо 2024'!CF697</f>
        <v>0</v>
      </c>
      <c r="CG697" s="135">
        <f>'Нарххо 2024'!CG697</f>
        <v>0</v>
      </c>
      <c r="CH697" s="169">
        <f>'Нарххо 2024'!CH697</f>
        <v>42</v>
      </c>
    </row>
    <row r="698" spans="1:86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0</v>
      </c>
      <c r="CF698" s="135">
        <f>'Нарххо 2024'!CF698</f>
        <v>0</v>
      </c>
      <c r="CG698" s="135">
        <f>'Нарххо 2024'!CG698</f>
        <v>0</v>
      </c>
      <c r="CH698" s="169">
        <f>'Нарххо 2024'!CH698</f>
        <v>42</v>
      </c>
    </row>
    <row r="699" spans="1:86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0</v>
      </c>
      <c r="CF699" s="135">
        <f>'Нарххо 2024'!CF699</f>
        <v>0</v>
      </c>
      <c r="CG699" s="135">
        <f>'Нарххо 2024'!CG699</f>
        <v>0</v>
      </c>
      <c r="CH699" s="169">
        <f>'Нарххо 2024'!CH699</f>
        <v>4.9000000000000004</v>
      </c>
    </row>
    <row r="700" spans="1:86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0</v>
      </c>
      <c r="CF700" s="135">
        <f>'Нарххо 2024'!CF700</f>
        <v>0</v>
      </c>
      <c r="CG700" s="135">
        <f>'Нарххо 2024'!CG700</f>
        <v>0</v>
      </c>
      <c r="CH700" s="169">
        <f>'Нарххо 2024'!CH700</f>
        <v>3.7</v>
      </c>
    </row>
    <row r="701" spans="1:86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0</v>
      </c>
      <c r="CF701" s="135">
        <f>'Нарххо 2024'!CF701</f>
        <v>0</v>
      </c>
      <c r="CG701" s="135">
        <f>'Нарххо 2024'!CG701</f>
        <v>0</v>
      </c>
      <c r="CH701" s="169">
        <f>'Нарххо 2024'!CH701</f>
        <v>3</v>
      </c>
    </row>
    <row r="702" spans="1:86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0</v>
      </c>
      <c r="CF702" s="135">
        <f>'Нарххо 2024'!CF702</f>
        <v>0</v>
      </c>
      <c r="CG702" s="135">
        <f>'Нарххо 2024'!CG702</f>
        <v>0</v>
      </c>
      <c r="CH702" s="169">
        <f>'Нарххо 2024'!CH702</f>
        <v>18</v>
      </c>
    </row>
    <row r="703" spans="1:86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0</v>
      </c>
      <c r="CF703" s="135">
        <f>'Нарххо 2024'!CF703</f>
        <v>0</v>
      </c>
      <c r="CG703" s="135">
        <f>'Нарххо 2024'!CG703</f>
        <v>0</v>
      </c>
      <c r="CH703" s="169">
        <f>'Нарххо 2024'!CH703</f>
        <v>18</v>
      </c>
    </row>
    <row r="704" spans="1:86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0</v>
      </c>
      <c r="CF704" s="135">
        <f>'Нарххо 2024'!CF704</f>
        <v>0</v>
      </c>
      <c r="CG704" s="135">
        <f>'Нарххо 2024'!CG704</f>
        <v>0</v>
      </c>
      <c r="CH704" s="169">
        <f>'Нарххо 2024'!CH704</f>
        <v>14</v>
      </c>
    </row>
    <row r="705" spans="1:86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0</v>
      </c>
      <c r="CF705" s="135">
        <f>'Нарххо 2024'!CF705</f>
        <v>0</v>
      </c>
      <c r="CG705" s="135">
        <f>'Нарххо 2024'!CG705</f>
        <v>0</v>
      </c>
      <c r="CH705" s="169">
        <f>'Нарххо 2024'!CH705</f>
        <v>3</v>
      </c>
    </row>
    <row r="706" spans="1:86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0</v>
      </c>
      <c r="CF706" s="135">
        <f>'Нарххо 2024'!CF706</f>
        <v>0</v>
      </c>
      <c r="CG706" s="135">
        <f>'Нарххо 2024'!CG706</f>
        <v>0</v>
      </c>
      <c r="CH706" s="169">
        <f>'Нарххо 2024'!CH706</f>
        <v>2</v>
      </c>
    </row>
    <row r="707" spans="1:86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0</v>
      </c>
      <c r="CF707" s="135">
        <f>'Нарххо 2024'!CF707</f>
        <v>0</v>
      </c>
      <c r="CG707" s="135">
        <f>'Нарххо 2024'!CG707</f>
        <v>0</v>
      </c>
      <c r="CH707" s="169">
        <f>'Нарххо 2024'!CH707</f>
        <v>40</v>
      </c>
    </row>
    <row r="708" spans="1:86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0</v>
      </c>
      <c r="CF708" s="135">
        <f>'Нарххо 2024'!CF708</f>
        <v>0</v>
      </c>
      <c r="CG708" s="135">
        <f>'Нарххо 2024'!CG708</f>
        <v>0</v>
      </c>
      <c r="CH708" s="169">
        <f>'Нарххо 2024'!CH708</f>
        <v>6.75</v>
      </c>
    </row>
    <row r="709" spans="1:86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0</v>
      </c>
      <c r="CF709" s="135">
        <f>'Нарххо 2024'!CF709</f>
        <v>0</v>
      </c>
      <c r="CG709" s="135">
        <f>'Нарххо 2024'!CG709</f>
        <v>0</v>
      </c>
      <c r="CH709" s="169">
        <f>'Нарххо 2024'!CH709</f>
        <v>10.4</v>
      </c>
    </row>
    <row r="710" spans="1:86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0</v>
      </c>
      <c r="CF710" s="135">
        <f>'Нарххо 2024'!CF710</f>
        <v>0</v>
      </c>
      <c r="CG710" s="135">
        <f>'Нарххо 2024'!CG710</f>
        <v>0</v>
      </c>
      <c r="CH710" s="169">
        <f>'Нарххо 2024'!CH710</f>
        <v>10.5</v>
      </c>
    </row>
    <row r="711" spans="1:86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</row>
    <row r="712" spans="1:86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0</v>
      </c>
      <c r="CF712" s="135">
        <f>'Нарххо 2024'!CF712</f>
        <v>0</v>
      </c>
      <c r="CG712" s="135">
        <f>'Нарххо 2024'!CG712</f>
        <v>0</v>
      </c>
      <c r="CH712" s="169">
        <f>'Нарххо 2024'!CH712</f>
        <v>10.835000000000001</v>
      </c>
    </row>
    <row r="713" spans="1:86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0</v>
      </c>
      <c r="CF713" s="135">
        <f>'Нарххо 2024'!CF713</f>
        <v>0</v>
      </c>
      <c r="CG713" s="135">
        <f>'Нарххо 2024'!CG713</f>
        <v>0</v>
      </c>
      <c r="CH713" s="169">
        <f>'Нарххо 2024'!CH713</f>
        <v>10.934999999999999</v>
      </c>
    </row>
    <row r="714" spans="1:8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B714" s="261"/>
      <c r="CH714" s="261"/>
    </row>
    <row r="715" spans="1:8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B715" s="261"/>
      <c r="CH715" s="261"/>
    </row>
    <row r="716" spans="1:8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B716" s="261"/>
      <c r="CH716" s="261"/>
    </row>
    <row r="717" spans="1:86" ht="18" x14ac:dyDescent="0.25">
      <c r="A717" s="299" t="s">
        <v>200</v>
      </c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299"/>
      <c r="AM717" s="299"/>
      <c r="AN717" s="299"/>
      <c r="AO717" s="299"/>
      <c r="AP717" s="299"/>
      <c r="AQ717" s="299"/>
      <c r="AR717" s="299"/>
      <c r="AS717" s="299"/>
      <c r="AT717" s="299"/>
      <c r="AU717" s="299"/>
      <c r="AV717" s="299"/>
      <c r="AW717" s="299"/>
      <c r="AX717" s="299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299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299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299"/>
    </row>
    <row r="718" spans="1:86" x14ac:dyDescent="0.3">
      <c r="A718" s="212"/>
      <c r="B718" s="257"/>
      <c r="C718" s="300" t="s">
        <v>213</v>
      </c>
      <c r="D718" s="301"/>
      <c r="E718" s="301"/>
      <c r="F718" s="301"/>
      <c r="G718" s="301"/>
      <c r="H718" s="301"/>
      <c r="I718" s="301"/>
      <c r="J718" s="301"/>
      <c r="K718" s="301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  <c r="AA718" s="301"/>
      <c r="AB718" s="301"/>
      <c r="AC718" s="301"/>
      <c r="AD718" s="301"/>
      <c r="AE718" s="301"/>
      <c r="AF718" s="301"/>
      <c r="AG718" s="301"/>
      <c r="AH718" s="301"/>
      <c r="AI718" s="301"/>
      <c r="AJ718" s="301"/>
      <c r="AK718" s="301"/>
      <c r="AL718" s="301"/>
      <c r="AM718" s="301"/>
      <c r="AN718" s="301"/>
      <c r="AO718" s="301"/>
      <c r="AP718" s="301"/>
      <c r="AQ718" s="301"/>
      <c r="AR718" s="301"/>
      <c r="AS718" s="301"/>
      <c r="AT718" s="301"/>
      <c r="AU718" s="301"/>
      <c r="AV718" s="301"/>
      <c r="AW718" s="301"/>
      <c r="AX718" s="301"/>
      <c r="AY718" s="301"/>
      <c r="AZ718" s="301"/>
      <c r="BA718" s="301"/>
      <c r="BB718" s="301"/>
      <c r="BC718" s="301"/>
      <c r="BD718" s="301"/>
      <c r="BE718" s="301"/>
      <c r="BF718" s="301"/>
      <c r="BG718" s="301"/>
      <c r="BH718" s="301"/>
      <c r="BI718" s="301"/>
      <c r="BJ718" s="301"/>
      <c r="BK718" s="301"/>
      <c r="BL718" s="301"/>
      <c r="BM718" s="301"/>
      <c r="BN718" s="301"/>
      <c r="BO718" s="301"/>
      <c r="BP718" s="301"/>
      <c r="BQ718" s="301"/>
      <c r="BR718" s="301"/>
      <c r="BS718" s="301"/>
      <c r="BT718" s="301"/>
      <c r="BU718" s="301"/>
      <c r="BV718" s="301"/>
      <c r="BW718" s="301"/>
      <c r="BX718" s="301"/>
      <c r="BY718" s="301"/>
      <c r="BZ718" s="301"/>
      <c r="CA718" s="301"/>
      <c r="CB718" s="301"/>
      <c r="CC718" s="301"/>
      <c r="CD718" s="301"/>
      <c r="CE718" s="301"/>
      <c r="CF718" s="301"/>
      <c r="CG718" s="301"/>
      <c r="CH718" s="302"/>
    </row>
    <row r="719" spans="1:86" ht="18.75" customHeight="1" x14ac:dyDescent="0.3">
      <c r="A719" s="218"/>
      <c r="B719" s="198"/>
      <c r="C719" s="284" t="s">
        <v>139</v>
      </c>
      <c r="D719" s="285"/>
      <c r="E719" s="285"/>
      <c r="F719" s="286"/>
      <c r="G719" s="280" t="s">
        <v>221</v>
      </c>
      <c r="H719" s="287" t="s">
        <v>139</v>
      </c>
      <c r="I719" s="288"/>
      <c r="J719" s="288"/>
      <c r="K719" s="289"/>
      <c r="L719" s="280" t="s">
        <v>221</v>
      </c>
      <c r="M719" s="287" t="s">
        <v>139</v>
      </c>
      <c r="N719" s="288"/>
      <c r="O719" s="288"/>
      <c r="P719" s="289"/>
      <c r="Q719" s="280" t="s">
        <v>221</v>
      </c>
      <c r="R719" s="287" t="s">
        <v>139</v>
      </c>
      <c r="S719" s="288"/>
      <c r="T719" s="288"/>
      <c r="U719" s="288"/>
      <c r="V719" s="289"/>
      <c r="W719" s="280" t="s">
        <v>221</v>
      </c>
      <c r="X719" s="287" t="s">
        <v>139</v>
      </c>
      <c r="Y719" s="288"/>
      <c r="Z719" s="288"/>
      <c r="AA719" s="289"/>
      <c r="AB719" s="280" t="s">
        <v>221</v>
      </c>
      <c r="AC719" s="287" t="s">
        <v>139</v>
      </c>
      <c r="AD719" s="288"/>
      <c r="AE719" s="288"/>
      <c r="AF719" s="289"/>
      <c r="AG719" s="280" t="s">
        <v>221</v>
      </c>
      <c r="AH719" s="287" t="s">
        <v>139</v>
      </c>
      <c r="AI719" s="288"/>
      <c r="AJ719" s="288"/>
      <c r="AK719" s="288"/>
      <c r="AL719" s="289"/>
      <c r="AM719" s="280" t="s">
        <v>221</v>
      </c>
      <c r="AN719" s="287" t="s">
        <v>139</v>
      </c>
      <c r="AO719" s="288"/>
      <c r="AP719" s="288"/>
      <c r="AQ719" s="289"/>
      <c r="AR719" s="280" t="s">
        <v>221</v>
      </c>
      <c r="AS719" s="287" t="s">
        <v>139</v>
      </c>
      <c r="AT719" s="288"/>
      <c r="AU719" s="288"/>
      <c r="AV719" s="288"/>
      <c r="AW719" s="256"/>
      <c r="AX719" s="280" t="s">
        <v>221</v>
      </c>
      <c r="AY719" s="287" t="s">
        <v>139</v>
      </c>
      <c r="AZ719" s="288"/>
      <c r="BA719" s="288"/>
      <c r="BB719" s="289"/>
      <c r="BC719" s="280" t="s">
        <v>221</v>
      </c>
      <c r="BD719" s="287" t="s">
        <v>139</v>
      </c>
      <c r="BE719" s="288"/>
      <c r="BF719" s="288"/>
      <c r="BG719" s="289"/>
      <c r="BH719" s="280" t="s">
        <v>221</v>
      </c>
      <c r="BI719" s="287" t="s">
        <v>139</v>
      </c>
      <c r="BJ719" s="288"/>
      <c r="BK719" s="288"/>
      <c r="BL719" s="288"/>
      <c r="BM719" s="289"/>
      <c r="BN719" s="280" t="s">
        <v>221</v>
      </c>
      <c r="BO719" s="287" t="s">
        <v>316</v>
      </c>
      <c r="BP719" s="288"/>
      <c r="BQ719" s="288"/>
      <c r="BR719" s="288"/>
      <c r="BS719" s="280" t="s">
        <v>221</v>
      </c>
      <c r="BT719" s="287" t="s">
        <v>316</v>
      </c>
      <c r="BU719" s="288"/>
      <c r="BV719" s="288"/>
      <c r="BW719" s="288"/>
      <c r="BX719" s="280" t="s">
        <v>221</v>
      </c>
      <c r="BY719" s="287" t="s">
        <v>316</v>
      </c>
      <c r="BZ719" s="288"/>
      <c r="CA719" s="288"/>
      <c r="CB719" s="280" t="s">
        <v>221</v>
      </c>
      <c r="CC719" s="287" t="s">
        <v>316</v>
      </c>
      <c r="CD719" s="288"/>
      <c r="CE719" s="288"/>
      <c r="CF719" s="288"/>
      <c r="CG719" s="288"/>
      <c r="CH719" s="280" t="s">
        <v>221</v>
      </c>
    </row>
    <row r="720" spans="1:86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1"/>
      <c r="H720" s="138" t="s">
        <v>141</v>
      </c>
      <c r="I720" s="138" t="s">
        <v>142</v>
      </c>
      <c r="J720" s="138" t="s">
        <v>143</v>
      </c>
      <c r="K720" s="138" t="s">
        <v>144</v>
      </c>
      <c r="L720" s="281"/>
      <c r="M720" s="138" t="s">
        <v>145</v>
      </c>
      <c r="N720" s="138" t="s">
        <v>146</v>
      </c>
      <c r="O720" s="138" t="s">
        <v>147</v>
      </c>
      <c r="P720" s="138" t="s">
        <v>148</v>
      </c>
      <c r="Q720" s="281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1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1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1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1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1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1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1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1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1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1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1"/>
      <c r="BY720" s="138" t="s">
        <v>326</v>
      </c>
      <c r="BZ720" s="138" t="s">
        <v>146</v>
      </c>
      <c r="CA720" s="138" t="s">
        <v>327</v>
      </c>
      <c r="CB720" s="281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1"/>
    </row>
    <row r="721" spans="1:86" ht="18" x14ac:dyDescent="0.25">
      <c r="A721" s="282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</row>
    <row r="722" spans="1:86" ht="18" x14ac:dyDescent="0.25">
      <c r="A722" s="283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0</v>
      </c>
      <c r="CF722" s="135">
        <f>'Нарххо 2024'!CF722</f>
        <v>0</v>
      </c>
      <c r="CG722" s="135">
        <f>'Нарххо 2024'!CG722</f>
        <v>0</v>
      </c>
      <c r="CH722" s="169">
        <f>'Нарххо 2024'!CH722</f>
        <v>5.875</v>
      </c>
    </row>
    <row r="723" spans="1:86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0</v>
      </c>
      <c r="CF723" s="135">
        <f>'Нарххо 2024'!CF723</f>
        <v>0</v>
      </c>
      <c r="CG723" s="135">
        <f>'Нарххо 2024'!CG723</f>
        <v>0</v>
      </c>
      <c r="CH723" s="169">
        <f>'Нарххо 2024'!CH723</f>
        <v>6.75</v>
      </c>
    </row>
    <row r="724" spans="1:86" ht="18" x14ac:dyDescent="0.25">
      <c r="A724" s="282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</row>
    <row r="725" spans="1:86" ht="18" x14ac:dyDescent="0.25">
      <c r="A725" s="283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0</v>
      </c>
      <c r="CF725" s="135">
        <f>'Нарххо 2024'!CF725</f>
        <v>0</v>
      </c>
      <c r="CG725" s="135">
        <f>'Нарххо 2024'!CG725</f>
        <v>0</v>
      </c>
      <c r="CH725" s="169">
        <f>'Нарххо 2024'!CH725</f>
        <v>3.3</v>
      </c>
    </row>
    <row r="726" spans="1:86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0</v>
      </c>
      <c r="CF726" s="135">
        <f>'Нарххо 2024'!CF726</f>
        <v>0</v>
      </c>
      <c r="CG726" s="135">
        <f>'Нарххо 2024'!CG726</f>
        <v>0</v>
      </c>
      <c r="CH726" s="169">
        <f>'Нарххо 2024'!CH726</f>
        <v>4.7</v>
      </c>
    </row>
    <row r="727" spans="1:86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0</v>
      </c>
      <c r="CF727" s="135">
        <f>'Нарххо 2024'!CF727</f>
        <v>0</v>
      </c>
      <c r="CG727" s="135">
        <f>'Нарххо 2024'!CG727</f>
        <v>0</v>
      </c>
      <c r="CH727" s="169">
        <f>'Нарххо 2024'!CH727</f>
        <v>17.125</v>
      </c>
    </row>
    <row r="728" spans="1:86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0</v>
      </c>
      <c r="CF728" s="135">
        <f>'Нарххо 2024'!CF728</f>
        <v>0</v>
      </c>
      <c r="CG728" s="135">
        <f>'Нарххо 2024'!CG728</f>
        <v>0</v>
      </c>
      <c r="CH728" s="169">
        <f>'Нарххо 2024'!CH728</f>
        <v>15.725</v>
      </c>
    </row>
    <row r="729" spans="1:86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0</v>
      </c>
      <c r="CF729" s="135">
        <f>'Нарххо 2024'!CF729</f>
        <v>0</v>
      </c>
      <c r="CG729" s="135">
        <f>'Нарххо 2024'!CG729</f>
        <v>0</v>
      </c>
      <c r="CH729" s="169">
        <f>'Нарххо 2024'!CH729</f>
        <v>5.75</v>
      </c>
    </row>
    <row r="730" spans="1:86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0</v>
      </c>
      <c r="CF730" s="135">
        <f>'Нарххо 2024'!CF730</f>
        <v>0</v>
      </c>
      <c r="CG730" s="135">
        <f>'Нарххо 2024'!CG730</f>
        <v>0</v>
      </c>
      <c r="CH730" s="169">
        <f>'Нарххо 2024'!CH730</f>
        <v>15.5</v>
      </c>
    </row>
    <row r="731" spans="1:86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0</v>
      </c>
      <c r="CF731" s="135">
        <f>'Нарххо 2024'!CF731</f>
        <v>0</v>
      </c>
      <c r="CG731" s="135">
        <f>'Нарххо 2024'!CG731</f>
        <v>0</v>
      </c>
      <c r="CH731" s="169">
        <f>'Нарххо 2024'!CH731</f>
        <v>17.2</v>
      </c>
    </row>
    <row r="732" spans="1:86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0</v>
      </c>
      <c r="CF732" s="135">
        <f>'Нарххо 2024'!CF732</f>
        <v>0</v>
      </c>
      <c r="CG732" s="135">
        <f>'Нарххо 2024'!CG732</f>
        <v>0</v>
      </c>
      <c r="CH732" s="169">
        <f>'Нарххо 2024'!CH732</f>
        <v>19</v>
      </c>
    </row>
    <row r="733" spans="1:86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0</v>
      </c>
      <c r="CF733" s="135">
        <f>'Нарххо 2024'!CF733</f>
        <v>0</v>
      </c>
      <c r="CG733" s="135">
        <f>'Нарххо 2024'!CG733</f>
        <v>0</v>
      </c>
      <c r="CH733" s="169">
        <f>'Нарххо 2024'!CH733</f>
        <v>89.2</v>
      </c>
    </row>
    <row r="734" spans="1:86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0</v>
      </c>
      <c r="CF734" s="135">
        <f>'Нарххо 2024'!CF734</f>
        <v>0</v>
      </c>
      <c r="CG734" s="135">
        <f>'Нарххо 2024'!CG734</f>
        <v>0</v>
      </c>
      <c r="CH734" s="169">
        <f>'Нарххо 2024'!CH734</f>
        <v>93.4</v>
      </c>
    </row>
    <row r="735" spans="1:86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0</v>
      </c>
      <c r="CF735" s="135">
        <f>'Нарххо 2024'!CF735</f>
        <v>0</v>
      </c>
      <c r="CG735" s="135">
        <f>'Нарххо 2024'!CG735</f>
        <v>0</v>
      </c>
      <c r="CH735" s="169">
        <f>'Нарххо 2024'!CH735</f>
        <v>11</v>
      </c>
    </row>
    <row r="736" spans="1:86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0</v>
      </c>
      <c r="CF736" s="135">
        <f>'Нарххо 2024'!CF736</f>
        <v>0</v>
      </c>
      <c r="CG736" s="135">
        <f>'Нарххо 2024'!CG736</f>
        <v>0</v>
      </c>
      <c r="CH736" s="169">
        <f>'Нарххо 2024'!CH736</f>
        <v>13.08</v>
      </c>
    </row>
    <row r="737" spans="1:86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0</v>
      </c>
      <c r="CF737" s="135">
        <f>'Нарххо 2024'!CF737</f>
        <v>0</v>
      </c>
      <c r="CG737" s="135">
        <f>'Нарххо 2024'!CG737</f>
        <v>0</v>
      </c>
      <c r="CH737" s="169">
        <f>'Нарххо 2024'!CH737</f>
        <v>11.5</v>
      </c>
    </row>
    <row r="738" spans="1:86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0</v>
      </c>
      <c r="CF738" s="135">
        <f>'Нарххо 2024'!CF738</f>
        <v>0</v>
      </c>
      <c r="CG738" s="135">
        <f>'Нарххо 2024'!CG738</f>
        <v>0</v>
      </c>
      <c r="CH738" s="169">
        <f>'Нарххо 2024'!CH738</f>
        <v>45</v>
      </c>
    </row>
    <row r="739" spans="1:86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0</v>
      </c>
      <c r="CF739" s="135">
        <f>'Нарххо 2024'!CF739</f>
        <v>0</v>
      </c>
      <c r="CG739" s="135">
        <f>'Нарххо 2024'!CG739</f>
        <v>0</v>
      </c>
      <c r="CH739" s="169">
        <f>'Нарххо 2024'!CH739</f>
        <v>40</v>
      </c>
    </row>
    <row r="740" spans="1:86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0</v>
      </c>
      <c r="CF740" s="135">
        <f>'Нарххо 2024'!CF740</f>
        <v>0</v>
      </c>
      <c r="CG740" s="135">
        <f>'Нарххо 2024'!CG740</f>
        <v>0</v>
      </c>
      <c r="CH740" s="169">
        <f>'Нарххо 2024'!CH740</f>
        <v>5.05</v>
      </c>
    </row>
    <row r="741" spans="1:86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0</v>
      </c>
      <c r="CF741" s="135">
        <f>'Нарххо 2024'!CF741</f>
        <v>0</v>
      </c>
      <c r="CG741" s="135">
        <f>'Нарххо 2024'!CG741</f>
        <v>0</v>
      </c>
      <c r="CH741" s="169">
        <f>'Нарххо 2024'!CH741</f>
        <v>4.3</v>
      </c>
    </row>
    <row r="742" spans="1:86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0</v>
      </c>
      <c r="CF742" s="135">
        <f>'Нарххо 2024'!CF742</f>
        <v>0</v>
      </c>
      <c r="CG742" s="135">
        <f>'Нарххо 2024'!CG742</f>
        <v>0</v>
      </c>
      <c r="CH742" s="169">
        <f>'Нарххо 2024'!CH742</f>
        <v>3.47</v>
      </c>
    </row>
    <row r="743" spans="1:86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0</v>
      </c>
      <c r="CF743" s="135">
        <f>'Нарххо 2024'!CF743</f>
        <v>0</v>
      </c>
      <c r="CG743" s="135">
        <f>'Нарххо 2024'!CG743</f>
        <v>0</v>
      </c>
      <c r="CH743" s="169">
        <f>'Нарххо 2024'!CH743</f>
        <v>19.5</v>
      </c>
    </row>
    <row r="744" spans="1:86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0</v>
      </c>
      <c r="CF744" s="135">
        <f>'Нарххо 2024'!CF744</f>
        <v>0</v>
      </c>
      <c r="CG744" s="135">
        <f>'Нарххо 2024'!CG744</f>
        <v>0</v>
      </c>
      <c r="CH744" s="169">
        <f>'Нарххо 2024'!CH744</f>
        <v>18</v>
      </c>
    </row>
    <row r="745" spans="1:86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0</v>
      </c>
      <c r="CF745" s="135">
        <f>'Нарххо 2024'!CF745</f>
        <v>0</v>
      </c>
      <c r="CG745" s="135">
        <f>'Нарххо 2024'!CG745</f>
        <v>0</v>
      </c>
      <c r="CH745" s="169">
        <f>'Нарххо 2024'!CH745</f>
        <v>19.5</v>
      </c>
    </row>
    <row r="746" spans="1:86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0</v>
      </c>
      <c r="CF746" s="135">
        <f>'Нарххо 2024'!CF746</f>
        <v>0</v>
      </c>
      <c r="CG746" s="135">
        <f>'Нарххо 2024'!CG746</f>
        <v>0</v>
      </c>
      <c r="CH746" s="169">
        <f>'Нарххо 2024'!CH746</f>
        <v>5</v>
      </c>
    </row>
    <row r="747" spans="1:86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0</v>
      </c>
      <c r="CF747" s="135">
        <f>'Нарххо 2024'!CF747</f>
        <v>0</v>
      </c>
      <c r="CG747" s="135">
        <f>'Нарххо 2024'!CG747</f>
        <v>0</v>
      </c>
      <c r="CH747" s="169">
        <f>'Нарххо 2024'!CH747</f>
        <v>2</v>
      </c>
    </row>
    <row r="748" spans="1:86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0</v>
      </c>
      <c r="CF748" s="135">
        <f>'Нарххо 2024'!CF748</f>
        <v>0</v>
      </c>
      <c r="CG748" s="135">
        <f>'Нарххо 2024'!CG748</f>
        <v>0</v>
      </c>
      <c r="CH748" s="169">
        <f>'Нарххо 2024'!CH748</f>
        <v>30</v>
      </c>
    </row>
    <row r="749" spans="1:86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0</v>
      </c>
      <c r="CF749" s="135">
        <f>'Нарххо 2024'!CF749</f>
        <v>0</v>
      </c>
      <c r="CG749" s="135">
        <f>'Нарххо 2024'!CG749</f>
        <v>0</v>
      </c>
      <c r="CH749" s="169">
        <f>'Нарххо 2024'!CH749</f>
        <v>6.5</v>
      </c>
    </row>
    <row r="750" spans="1:86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0</v>
      </c>
      <c r="CF750" s="135">
        <f>'Нарххо 2024'!CF750</f>
        <v>0</v>
      </c>
      <c r="CG750" s="135">
        <f>'Нарххо 2024'!CG750</f>
        <v>0</v>
      </c>
      <c r="CH750" s="169">
        <f>'Нарххо 2024'!CH750</f>
        <v>10.45</v>
      </c>
    </row>
    <row r="751" spans="1:86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0</v>
      </c>
      <c r="CF751" s="135">
        <f>'Нарххо 2024'!CF751</f>
        <v>0</v>
      </c>
      <c r="CG751" s="135">
        <f>'Нарххо 2024'!CG751</f>
        <v>0</v>
      </c>
      <c r="CH751" s="169">
        <f>'Нарххо 2024'!CH751</f>
        <v>10.5</v>
      </c>
    </row>
    <row r="752" spans="1:86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</row>
    <row r="753" spans="1:86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0</v>
      </c>
      <c r="CF753" s="135">
        <f>'Нарххо 2024'!CF753</f>
        <v>0</v>
      </c>
      <c r="CG753" s="135">
        <f>'Нарххо 2024'!CG753</f>
        <v>0</v>
      </c>
      <c r="CH753" s="169">
        <f>'Нарххо 2024'!CH753</f>
        <v>10.835000000000001</v>
      </c>
    </row>
    <row r="754" spans="1:86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0</v>
      </c>
      <c r="CF754" s="135">
        <f>'Нарххо 2024'!CF754</f>
        <v>0</v>
      </c>
      <c r="CG754" s="135">
        <f>'Нарххо 2024'!CG754</f>
        <v>0</v>
      </c>
      <c r="CH754" s="169">
        <f>'Нарххо 2024'!CH754</f>
        <v>10.934999999999999</v>
      </c>
    </row>
    <row r="755" spans="1:8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B755" s="261"/>
      <c r="CH755" s="261"/>
    </row>
    <row r="756" spans="1:8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B756" s="261"/>
      <c r="CH756" s="261"/>
    </row>
    <row r="757" spans="1:86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B757" s="261"/>
      <c r="CH757" s="261"/>
    </row>
    <row r="758" spans="1:86" ht="18" x14ac:dyDescent="0.25">
      <c r="A758" s="299" t="s">
        <v>200</v>
      </c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299"/>
      <c r="AM758" s="299"/>
      <c r="AN758" s="299"/>
      <c r="AO758" s="299"/>
      <c r="AP758" s="299"/>
      <c r="AQ758" s="299"/>
      <c r="AR758" s="299"/>
      <c r="AS758" s="299"/>
      <c r="AT758" s="299"/>
      <c r="AU758" s="299"/>
      <c r="AV758" s="299"/>
      <c r="AW758" s="299"/>
      <c r="AX758" s="299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299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299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299"/>
    </row>
    <row r="759" spans="1:86" x14ac:dyDescent="0.3">
      <c r="A759" s="212"/>
      <c r="B759" s="257"/>
      <c r="C759" s="300" t="s">
        <v>214</v>
      </c>
      <c r="D759" s="301"/>
      <c r="E759" s="301"/>
      <c r="F759" s="301"/>
      <c r="G759" s="301"/>
      <c r="H759" s="301"/>
      <c r="I759" s="301"/>
      <c r="J759" s="301"/>
      <c r="K759" s="301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  <c r="AA759" s="301"/>
      <c r="AB759" s="301"/>
      <c r="AC759" s="301"/>
      <c r="AD759" s="301"/>
      <c r="AE759" s="301"/>
      <c r="AF759" s="301"/>
      <c r="AG759" s="301"/>
      <c r="AH759" s="301"/>
      <c r="AI759" s="301"/>
      <c r="AJ759" s="301"/>
      <c r="AK759" s="301"/>
      <c r="AL759" s="301"/>
      <c r="AM759" s="301"/>
      <c r="AN759" s="301"/>
      <c r="AO759" s="301"/>
      <c r="AP759" s="301"/>
      <c r="AQ759" s="301"/>
      <c r="AR759" s="301"/>
      <c r="AS759" s="301"/>
      <c r="AT759" s="301"/>
      <c r="AU759" s="301"/>
      <c r="AV759" s="301"/>
      <c r="AW759" s="301"/>
      <c r="AX759" s="301"/>
      <c r="AY759" s="301"/>
      <c r="AZ759" s="301"/>
      <c r="BA759" s="301"/>
      <c r="BB759" s="301"/>
      <c r="BC759" s="301"/>
      <c r="BD759" s="301"/>
      <c r="BE759" s="301"/>
      <c r="BF759" s="301"/>
      <c r="BG759" s="301"/>
      <c r="BH759" s="301"/>
      <c r="BI759" s="301"/>
      <c r="BJ759" s="301"/>
      <c r="BK759" s="301"/>
      <c r="BL759" s="301"/>
      <c r="BM759" s="301"/>
      <c r="BN759" s="301"/>
      <c r="BO759" s="301"/>
      <c r="BP759" s="301"/>
      <c r="BQ759" s="301"/>
      <c r="BR759" s="301"/>
      <c r="BS759" s="301"/>
      <c r="BT759" s="301"/>
      <c r="BU759" s="301"/>
      <c r="BV759" s="301"/>
      <c r="BW759" s="301"/>
      <c r="BX759" s="301"/>
      <c r="BY759" s="301"/>
      <c r="BZ759" s="301"/>
      <c r="CA759" s="301"/>
      <c r="CB759" s="301"/>
      <c r="CC759" s="301"/>
      <c r="CD759" s="301"/>
      <c r="CE759" s="301"/>
      <c r="CF759" s="301"/>
      <c r="CG759" s="301"/>
      <c r="CH759" s="302"/>
    </row>
    <row r="760" spans="1:86" ht="18.75" customHeight="1" x14ac:dyDescent="0.3">
      <c r="A760" s="218"/>
      <c r="B760" s="198"/>
      <c r="C760" s="284" t="s">
        <v>139</v>
      </c>
      <c r="D760" s="285"/>
      <c r="E760" s="285"/>
      <c r="F760" s="286"/>
      <c r="G760" s="280" t="s">
        <v>221</v>
      </c>
      <c r="H760" s="287" t="s">
        <v>139</v>
      </c>
      <c r="I760" s="288"/>
      <c r="J760" s="288"/>
      <c r="K760" s="289"/>
      <c r="L760" s="280" t="s">
        <v>221</v>
      </c>
      <c r="M760" s="287" t="s">
        <v>139</v>
      </c>
      <c r="N760" s="288"/>
      <c r="O760" s="288"/>
      <c r="P760" s="289"/>
      <c r="Q760" s="280" t="s">
        <v>221</v>
      </c>
      <c r="R760" s="287" t="s">
        <v>139</v>
      </c>
      <c r="S760" s="288"/>
      <c r="T760" s="288"/>
      <c r="U760" s="288"/>
      <c r="V760" s="289"/>
      <c r="W760" s="280" t="s">
        <v>221</v>
      </c>
      <c r="X760" s="287" t="s">
        <v>139</v>
      </c>
      <c r="Y760" s="288"/>
      <c r="Z760" s="288"/>
      <c r="AA760" s="289"/>
      <c r="AB760" s="280" t="s">
        <v>221</v>
      </c>
      <c r="AC760" s="287" t="s">
        <v>139</v>
      </c>
      <c r="AD760" s="288"/>
      <c r="AE760" s="288"/>
      <c r="AF760" s="289"/>
      <c r="AG760" s="280" t="s">
        <v>221</v>
      </c>
      <c r="AH760" s="287" t="s">
        <v>139</v>
      </c>
      <c r="AI760" s="288"/>
      <c r="AJ760" s="288"/>
      <c r="AK760" s="288"/>
      <c r="AL760" s="289"/>
      <c r="AM760" s="280" t="s">
        <v>221</v>
      </c>
      <c r="AN760" s="287" t="s">
        <v>139</v>
      </c>
      <c r="AO760" s="288"/>
      <c r="AP760" s="288"/>
      <c r="AQ760" s="289"/>
      <c r="AR760" s="280" t="s">
        <v>221</v>
      </c>
      <c r="AS760" s="287" t="s">
        <v>139</v>
      </c>
      <c r="AT760" s="288"/>
      <c r="AU760" s="288"/>
      <c r="AV760" s="288"/>
      <c r="AW760" s="256"/>
      <c r="AX760" s="280" t="s">
        <v>221</v>
      </c>
      <c r="AY760" s="287" t="s">
        <v>139</v>
      </c>
      <c r="AZ760" s="288"/>
      <c r="BA760" s="288"/>
      <c r="BB760" s="289"/>
      <c r="BC760" s="280" t="s">
        <v>221</v>
      </c>
      <c r="BD760" s="287" t="s">
        <v>139</v>
      </c>
      <c r="BE760" s="288"/>
      <c r="BF760" s="288"/>
      <c r="BG760" s="289"/>
      <c r="BH760" s="280" t="s">
        <v>221</v>
      </c>
      <c r="BI760" s="287" t="s">
        <v>139</v>
      </c>
      <c r="BJ760" s="288"/>
      <c r="BK760" s="288"/>
      <c r="BL760" s="288"/>
      <c r="BM760" s="289"/>
      <c r="BN760" s="280" t="s">
        <v>221</v>
      </c>
      <c r="BO760" s="287" t="s">
        <v>316</v>
      </c>
      <c r="BP760" s="288"/>
      <c r="BQ760" s="288"/>
      <c r="BR760" s="288"/>
      <c r="BS760" s="280" t="s">
        <v>221</v>
      </c>
      <c r="BT760" s="287" t="s">
        <v>316</v>
      </c>
      <c r="BU760" s="288"/>
      <c r="BV760" s="288"/>
      <c r="BW760" s="288"/>
      <c r="BX760" s="280" t="s">
        <v>221</v>
      </c>
      <c r="BY760" s="287" t="s">
        <v>316</v>
      </c>
      <c r="BZ760" s="288"/>
      <c r="CA760" s="288"/>
      <c r="CB760" s="280" t="s">
        <v>221</v>
      </c>
      <c r="CC760" s="287" t="s">
        <v>316</v>
      </c>
      <c r="CD760" s="288"/>
      <c r="CE760" s="288"/>
      <c r="CF760" s="288"/>
      <c r="CG760" s="288"/>
      <c r="CH760" s="280" t="s">
        <v>221</v>
      </c>
    </row>
    <row r="761" spans="1:86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1"/>
      <c r="H761" s="138" t="s">
        <v>141</v>
      </c>
      <c r="I761" s="138" t="s">
        <v>142</v>
      </c>
      <c r="J761" s="138" t="s">
        <v>143</v>
      </c>
      <c r="K761" s="138" t="s">
        <v>144</v>
      </c>
      <c r="L761" s="281"/>
      <c r="M761" s="138" t="s">
        <v>145</v>
      </c>
      <c r="N761" s="138" t="s">
        <v>146</v>
      </c>
      <c r="O761" s="138" t="s">
        <v>147</v>
      </c>
      <c r="P761" s="138" t="s">
        <v>148</v>
      </c>
      <c r="Q761" s="281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1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1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1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1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1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1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1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1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1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1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1"/>
      <c r="BY761" s="138" t="s">
        <v>326</v>
      </c>
      <c r="BZ761" s="138" t="s">
        <v>146</v>
      </c>
      <c r="CA761" s="138" t="s">
        <v>327</v>
      </c>
      <c r="CB761" s="281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1"/>
    </row>
    <row r="762" spans="1:86" ht="18" x14ac:dyDescent="0.25">
      <c r="A762" s="282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</row>
    <row r="763" spans="1:86" ht="18" x14ac:dyDescent="0.25">
      <c r="A763" s="283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0</v>
      </c>
      <c r="CF763" s="135">
        <f>'Нарххо 2024'!CF763</f>
        <v>0</v>
      </c>
      <c r="CG763" s="135">
        <f>'Нарххо 2024'!CG763</f>
        <v>0</v>
      </c>
      <c r="CH763" s="169">
        <f>'Нарххо 2024'!CH763</f>
        <v>5.45</v>
      </c>
    </row>
    <row r="764" spans="1:86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0</v>
      </c>
      <c r="CF764" s="135">
        <f>'Нарххо 2024'!CF764</f>
        <v>0</v>
      </c>
      <c r="CG764" s="135">
        <f>'Нарххо 2024'!CG764</f>
        <v>0</v>
      </c>
      <c r="CH764" s="169">
        <f>'Нарххо 2024'!CH764</f>
        <v>7.25</v>
      </c>
    </row>
    <row r="765" spans="1:86" ht="18" x14ac:dyDescent="0.25">
      <c r="A765" s="282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0</v>
      </c>
      <c r="CG765" s="135">
        <f>'Нарххо 2024'!CG765</f>
        <v>0</v>
      </c>
      <c r="CH765" s="169" t="e">
        <f>'Нарххо 2024'!CH765</f>
        <v>#DIV/0!</v>
      </c>
    </row>
    <row r="766" spans="1:86" ht="18" x14ac:dyDescent="0.25">
      <c r="A766" s="283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0</v>
      </c>
      <c r="CF766" s="135">
        <f>'Нарххо 2024'!CF766</f>
        <v>0</v>
      </c>
      <c r="CG766" s="135">
        <f>'Нарххо 2024'!CG766</f>
        <v>0</v>
      </c>
      <c r="CH766" s="169">
        <f>'Нарххо 2024'!CH766</f>
        <v>3.3</v>
      </c>
    </row>
    <row r="767" spans="1:86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0</v>
      </c>
      <c r="CF767" s="135">
        <f>'Нарххо 2024'!CF767</f>
        <v>0</v>
      </c>
      <c r="CG767" s="135">
        <f>'Нарххо 2024'!CG767</f>
        <v>0</v>
      </c>
      <c r="CH767" s="169">
        <f>'Нарххо 2024'!CH767</f>
        <v>3.75</v>
      </c>
    </row>
    <row r="768" spans="1:86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0</v>
      </c>
      <c r="CF768" s="135">
        <f>'Нарххо 2024'!CF768</f>
        <v>0</v>
      </c>
      <c r="CG768" s="135">
        <f>'Нарххо 2024'!CG768</f>
        <v>0</v>
      </c>
      <c r="CH768" s="169">
        <f>'Нарххо 2024'!CH768</f>
        <v>15.25</v>
      </c>
    </row>
    <row r="769" spans="1:86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0</v>
      </c>
      <c r="CF769" s="135">
        <f>'Нарххо 2024'!CF769</f>
        <v>0</v>
      </c>
      <c r="CG769" s="135">
        <f>'Нарххо 2024'!CG769</f>
        <v>0</v>
      </c>
      <c r="CH769" s="169">
        <f>'Нарххо 2024'!CH769</f>
        <v>15</v>
      </c>
    </row>
    <row r="770" spans="1:86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0</v>
      </c>
      <c r="CF770" s="135">
        <f>'Нарххо 2024'!CF770</f>
        <v>0</v>
      </c>
      <c r="CG770" s="135">
        <f>'Нарххо 2024'!CG770</f>
        <v>0</v>
      </c>
      <c r="CH770" s="169">
        <f>'Нарххо 2024'!CH770</f>
        <v>6.72</v>
      </c>
    </row>
    <row r="771" spans="1:86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0</v>
      </c>
      <c r="CF771" s="135">
        <f>'Нарххо 2024'!CF771</f>
        <v>0</v>
      </c>
      <c r="CG771" s="135">
        <f>'Нарххо 2024'!CG771</f>
        <v>0</v>
      </c>
      <c r="CH771" s="169">
        <f>'Нарххо 2024'!CH771</f>
        <v>12.5</v>
      </c>
    </row>
    <row r="772" spans="1:86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0</v>
      </c>
      <c r="CF772" s="135">
        <f>'Нарххо 2024'!CF772</f>
        <v>0</v>
      </c>
      <c r="CG772" s="135">
        <f>'Нарххо 2024'!CG772</f>
        <v>0</v>
      </c>
      <c r="CH772" s="169">
        <f>'Нарххо 2024'!CH772</f>
        <v>14.75</v>
      </c>
    </row>
    <row r="773" spans="1:86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0</v>
      </c>
      <c r="CF773" s="135">
        <f>'Нарххо 2024'!CF773</f>
        <v>0</v>
      </c>
      <c r="CG773" s="135">
        <f>'Нарххо 2024'!CG773</f>
        <v>0</v>
      </c>
      <c r="CH773" s="169">
        <f>'Нарххо 2024'!CH773</f>
        <v>17.25</v>
      </c>
    </row>
    <row r="774" spans="1:86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0</v>
      </c>
      <c r="CF774" s="135">
        <f>'Нарххо 2024'!CF774</f>
        <v>0</v>
      </c>
      <c r="CG774" s="135">
        <f>'Нарххо 2024'!CG774</f>
        <v>0</v>
      </c>
      <c r="CH774" s="169">
        <f>'Нарххо 2024'!CH774</f>
        <v>88.62</v>
      </c>
    </row>
    <row r="775" spans="1:86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0</v>
      </c>
      <c r="CF775" s="135">
        <f>'Нарххо 2024'!CF775</f>
        <v>0</v>
      </c>
      <c r="CG775" s="135">
        <f>'Нарххо 2024'!CG775</f>
        <v>0</v>
      </c>
      <c r="CH775" s="169">
        <f>'Нарххо 2024'!CH775</f>
        <v>90</v>
      </c>
    </row>
    <row r="776" spans="1:86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0</v>
      </c>
      <c r="CF776" s="135">
        <f>'Нарххо 2024'!CF776</f>
        <v>0</v>
      </c>
      <c r="CG776" s="135">
        <f>'Нарххо 2024'!CG776</f>
        <v>0</v>
      </c>
      <c r="CH776" s="169">
        <f>'Нарххо 2024'!CH776</f>
        <v>5</v>
      </c>
    </row>
    <row r="777" spans="1:86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0</v>
      </c>
      <c r="CF777" s="135">
        <f>'Нарххо 2024'!CF777</f>
        <v>0</v>
      </c>
      <c r="CG777" s="135">
        <f>'Нарххо 2024'!CG777</f>
        <v>0</v>
      </c>
      <c r="CH777" s="169">
        <f>'Нарххо 2024'!CH777</f>
        <v>12.465</v>
      </c>
    </row>
    <row r="778" spans="1:86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0</v>
      </c>
      <c r="CF778" s="135">
        <f>'Нарххо 2024'!CF778</f>
        <v>0</v>
      </c>
      <c r="CG778" s="135">
        <f>'Нарххо 2024'!CG778</f>
        <v>0</v>
      </c>
      <c r="CH778" s="169">
        <f>'Нарххо 2024'!CH778</f>
        <v>10.5</v>
      </c>
    </row>
    <row r="779" spans="1:86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0</v>
      </c>
      <c r="CF779" s="135">
        <f>'Нарххо 2024'!CF779</f>
        <v>0</v>
      </c>
      <c r="CG779" s="135">
        <f>'Нарххо 2024'!CG779</f>
        <v>0</v>
      </c>
      <c r="CH779" s="169">
        <f>'Нарххо 2024'!CH779</f>
        <v>35</v>
      </c>
    </row>
    <row r="780" spans="1:86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0</v>
      </c>
      <c r="CF780" s="135">
        <f>'Нарххо 2024'!CF780</f>
        <v>0</v>
      </c>
      <c r="CG780" s="135">
        <f>'Нарххо 2024'!CG780</f>
        <v>0</v>
      </c>
      <c r="CH780" s="169">
        <f>'Нарххо 2024'!CH780</f>
        <v>35</v>
      </c>
    </row>
    <row r="781" spans="1:86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0</v>
      </c>
      <c r="CF781" s="135">
        <f>'Нарххо 2024'!CF781</f>
        <v>0</v>
      </c>
      <c r="CG781" s="135">
        <f>'Нарххо 2024'!CG781</f>
        <v>0</v>
      </c>
      <c r="CH781" s="169">
        <f>'Нарххо 2024'!CH781</f>
        <v>4.8</v>
      </c>
    </row>
    <row r="782" spans="1:86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0</v>
      </c>
      <c r="CF782" s="135">
        <f>'Нарххо 2024'!CF782</f>
        <v>0</v>
      </c>
      <c r="CG782" s="135">
        <f>'Нарххо 2024'!CG782</f>
        <v>0</v>
      </c>
      <c r="CH782" s="169">
        <f>'Нарххо 2024'!CH782</f>
        <v>4</v>
      </c>
    </row>
    <row r="783" spans="1:86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0</v>
      </c>
      <c r="CF783" s="135">
        <f>'Нарххо 2024'!CF783</f>
        <v>0</v>
      </c>
      <c r="CG783" s="135">
        <f>'Нарххо 2024'!CG783</f>
        <v>0</v>
      </c>
      <c r="CH783" s="169">
        <f>'Нарххо 2024'!CH783</f>
        <v>3.38</v>
      </c>
    </row>
    <row r="784" spans="1:86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0</v>
      </c>
      <c r="CF784" s="135">
        <f>'Нарххо 2024'!CF784</f>
        <v>0</v>
      </c>
      <c r="CG784" s="135">
        <f>'Нарххо 2024'!CG784</f>
        <v>0</v>
      </c>
      <c r="CH784" s="169">
        <f>'Нарххо 2024'!CH784</f>
        <v>17.5</v>
      </c>
    </row>
    <row r="785" spans="1:86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0</v>
      </c>
      <c r="CF785" s="135">
        <f>'Нарххо 2024'!CF785</f>
        <v>0</v>
      </c>
      <c r="CG785" s="135">
        <f>'Нарххо 2024'!CG785</f>
        <v>0</v>
      </c>
      <c r="CH785" s="169">
        <f>'Нарххо 2024'!CH785</f>
        <v>17.5</v>
      </c>
    </row>
    <row r="786" spans="1:86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0</v>
      </c>
      <c r="CF786" s="135">
        <f>'Нарххо 2024'!CF786</f>
        <v>0</v>
      </c>
      <c r="CG786" s="135">
        <f>'Нарххо 2024'!CG786</f>
        <v>0</v>
      </c>
      <c r="CH786" s="169">
        <f>'Нарххо 2024'!CH786</f>
        <v>15.75</v>
      </c>
    </row>
    <row r="787" spans="1:86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0</v>
      </c>
      <c r="CF787" s="135">
        <f>'Нарххо 2024'!CF787</f>
        <v>0</v>
      </c>
      <c r="CG787" s="135">
        <f>'Нарххо 2024'!CG787</f>
        <v>0</v>
      </c>
      <c r="CH787" s="169">
        <f>'Нарххо 2024'!CH787</f>
        <v>4</v>
      </c>
    </row>
    <row r="788" spans="1:86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0</v>
      </c>
      <c r="CF788" s="135">
        <f>'Нарххо 2024'!CF788</f>
        <v>0</v>
      </c>
      <c r="CG788" s="135">
        <f>'Нарххо 2024'!CG788</f>
        <v>0</v>
      </c>
      <c r="CH788" s="169">
        <f>'Нарххо 2024'!CH788</f>
        <v>3</v>
      </c>
    </row>
    <row r="789" spans="1:86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0</v>
      </c>
      <c r="CF789" s="135">
        <f>'Нарххо 2024'!CF789</f>
        <v>0</v>
      </c>
      <c r="CG789" s="135">
        <f>'Нарххо 2024'!CG789</f>
        <v>0</v>
      </c>
      <c r="CH789" s="169">
        <f>'Нарххо 2024'!CH789</f>
        <v>40</v>
      </c>
    </row>
    <row r="790" spans="1:86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0</v>
      </c>
      <c r="CF790" s="135">
        <f>'Нарххо 2024'!CF790</f>
        <v>0</v>
      </c>
      <c r="CG790" s="135">
        <f>'Нарххо 2024'!CG790</f>
        <v>0</v>
      </c>
      <c r="CH790" s="169">
        <f>'Нарххо 2024'!CH790</f>
        <v>6.8</v>
      </c>
    </row>
    <row r="791" spans="1:86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0</v>
      </c>
      <c r="CF791" s="135">
        <f>'Нарххо 2024'!CF791</f>
        <v>0</v>
      </c>
      <c r="CG791" s="135">
        <f>'Нарххо 2024'!CG791</f>
        <v>0</v>
      </c>
      <c r="CH791" s="169">
        <f>'Нарххо 2024'!CH791</f>
        <v>10.4</v>
      </c>
    </row>
    <row r="792" spans="1:86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0</v>
      </c>
      <c r="CF792" s="135">
        <f>'Нарххо 2024'!CF792</f>
        <v>0</v>
      </c>
      <c r="CG792" s="135">
        <f>'Нарххо 2024'!CG792</f>
        <v>0</v>
      </c>
      <c r="CH792" s="169">
        <f>'Нарххо 2024'!CH792</f>
        <v>10.3</v>
      </c>
    </row>
    <row r="793" spans="1:86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</row>
    <row r="794" spans="1:86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0</v>
      </c>
      <c r="CF794" s="135">
        <f>'Нарххо 2024'!CF794</f>
        <v>0</v>
      </c>
      <c r="CG794" s="135">
        <f>'Нарххо 2024'!CG794</f>
        <v>0</v>
      </c>
      <c r="CH794" s="169">
        <f>'Нарххо 2024'!CH794</f>
        <v>10.835000000000001</v>
      </c>
    </row>
    <row r="795" spans="1:86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0</v>
      </c>
      <c r="CF795" s="135">
        <f>'Нарххо 2024'!CF795</f>
        <v>0</v>
      </c>
      <c r="CG795" s="135">
        <f>'Нарххо 2024'!CG795</f>
        <v>0</v>
      </c>
      <c r="CH795" s="169">
        <f>'Нарххо 2024'!CH795</f>
        <v>10.934999999999999</v>
      </c>
    </row>
    <row r="796" spans="1:8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B796" s="261"/>
      <c r="CH796" s="261"/>
    </row>
    <row r="797" spans="1:8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B797" s="261"/>
      <c r="CH797" s="261"/>
    </row>
    <row r="798" spans="1:8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B798" s="261"/>
      <c r="CH798" s="261"/>
    </row>
    <row r="799" spans="1:86" ht="18" x14ac:dyDescent="0.25">
      <c r="A799" s="299" t="s">
        <v>200</v>
      </c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299"/>
      <c r="AM799" s="299"/>
      <c r="AN799" s="299"/>
      <c r="AO799" s="299"/>
      <c r="AP799" s="299"/>
      <c r="AQ799" s="299"/>
      <c r="AR799" s="299"/>
      <c r="AS799" s="299"/>
      <c r="AT799" s="299"/>
      <c r="AU799" s="299"/>
      <c r="AV799" s="299"/>
      <c r="AW799" s="299"/>
      <c r="AX799" s="299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299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299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299"/>
    </row>
    <row r="800" spans="1:86" x14ac:dyDescent="0.3">
      <c r="A800" s="212"/>
      <c r="B800" s="257"/>
      <c r="C800" s="300" t="s">
        <v>215</v>
      </c>
      <c r="D800" s="301"/>
      <c r="E800" s="301"/>
      <c r="F800" s="301"/>
      <c r="G800" s="301"/>
      <c r="H800" s="301"/>
      <c r="I800" s="301"/>
      <c r="J800" s="301"/>
      <c r="K800" s="301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  <c r="AA800" s="301"/>
      <c r="AB800" s="301"/>
      <c r="AC800" s="301"/>
      <c r="AD800" s="301"/>
      <c r="AE800" s="301"/>
      <c r="AF800" s="301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1"/>
      <c r="AV800" s="301"/>
      <c r="AW800" s="301"/>
      <c r="AX800" s="301"/>
      <c r="AY800" s="301"/>
      <c r="AZ800" s="301"/>
      <c r="BA800" s="301"/>
      <c r="BB800" s="301"/>
      <c r="BC800" s="301"/>
      <c r="BD800" s="301"/>
      <c r="BE800" s="301"/>
      <c r="BF800" s="301"/>
      <c r="BG800" s="301"/>
      <c r="BH800" s="301"/>
      <c r="BI800" s="301"/>
      <c r="BJ800" s="301"/>
      <c r="BK800" s="301"/>
      <c r="BL800" s="301"/>
      <c r="BM800" s="301"/>
      <c r="BN800" s="301"/>
      <c r="BO800" s="301"/>
      <c r="BP800" s="301"/>
      <c r="BQ800" s="301"/>
      <c r="BR800" s="301"/>
      <c r="BS800" s="301"/>
      <c r="BT800" s="301"/>
      <c r="BU800" s="301"/>
      <c r="BV800" s="301"/>
      <c r="BW800" s="301"/>
      <c r="BX800" s="301"/>
      <c r="BY800" s="301"/>
      <c r="BZ800" s="301"/>
      <c r="CA800" s="301"/>
      <c r="CB800" s="301"/>
      <c r="CC800" s="301"/>
      <c r="CD800" s="301"/>
      <c r="CE800" s="301"/>
      <c r="CF800" s="301"/>
      <c r="CG800" s="301"/>
      <c r="CH800" s="302"/>
    </row>
    <row r="801" spans="1:86" ht="18.75" customHeight="1" x14ac:dyDescent="0.3">
      <c r="A801" s="218"/>
      <c r="B801" s="198"/>
      <c r="C801" s="284" t="s">
        <v>139</v>
      </c>
      <c r="D801" s="285"/>
      <c r="E801" s="285"/>
      <c r="F801" s="286"/>
      <c r="G801" s="280" t="s">
        <v>221</v>
      </c>
      <c r="H801" s="287" t="s">
        <v>139</v>
      </c>
      <c r="I801" s="288"/>
      <c r="J801" s="288"/>
      <c r="K801" s="289"/>
      <c r="L801" s="280" t="s">
        <v>221</v>
      </c>
      <c r="M801" s="287" t="s">
        <v>139</v>
      </c>
      <c r="N801" s="288"/>
      <c r="O801" s="288"/>
      <c r="P801" s="289"/>
      <c r="Q801" s="280" t="s">
        <v>221</v>
      </c>
      <c r="R801" s="287" t="s">
        <v>139</v>
      </c>
      <c r="S801" s="288"/>
      <c r="T801" s="288"/>
      <c r="U801" s="288"/>
      <c r="V801" s="289"/>
      <c r="W801" s="280" t="s">
        <v>221</v>
      </c>
      <c r="X801" s="287" t="s">
        <v>139</v>
      </c>
      <c r="Y801" s="288"/>
      <c r="Z801" s="288"/>
      <c r="AA801" s="289"/>
      <c r="AB801" s="280" t="s">
        <v>221</v>
      </c>
      <c r="AC801" s="287" t="s">
        <v>139</v>
      </c>
      <c r="AD801" s="288"/>
      <c r="AE801" s="288"/>
      <c r="AF801" s="289"/>
      <c r="AG801" s="280" t="s">
        <v>221</v>
      </c>
      <c r="AH801" s="287" t="s">
        <v>139</v>
      </c>
      <c r="AI801" s="288"/>
      <c r="AJ801" s="288"/>
      <c r="AK801" s="288"/>
      <c r="AL801" s="289"/>
      <c r="AM801" s="280" t="s">
        <v>221</v>
      </c>
      <c r="AN801" s="287" t="s">
        <v>139</v>
      </c>
      <c r="AO801" s="288"/>
      <c r="AP801" s="288"/>
      <c r="AQ801" s="289"/>
      <c r="AR801" s="280" t="s">
        <v>221</v>
      </c>
      <c r="AS801" s="287" t="s">
        <v>139</v>
      </c>
      <c r="AT801" s="288"/>
      <c r="AU801" s="288"/>
      <c r="AV801" s="288"/>
      <c r="AW801" s="256"/>
      <c r="AX801" s="280" t="s">
        <v>221</v>
      </c>
      <c r="AY801" s="287" t="s">
        <v>139</v>
      </c>
      <c r="AZ801" s="288"/>
      <c r="BA801" s="288"/>
      <c r="BB801" s="289"/>
      <c r="BC801" s="280" t="s">
        <v>221</v>
      </c>
      <c r="BD801" s="287" t="s">
        <v>139</v>
      </c>
      <c r="BE801" s="288"/>
      <c r="BF801" s="288"/>
      <c r="BG801" s="289"/>
      <c r="BH801" s="280" t="s">
        <v>221</v>
      </c>
      <c r="BI801" s="287" t="s">
        <v>139</v>
      </c>
      <c r="BJ801" s="288"/>
      <c r="BK801" s="288"/>
      <c r="BL801" s="288"/>
      <c r="BM801" s="289"/>
      <c r="BN801" s="280" t="s">
        <v>221</v>
      </c>
      <c r="BO801" s="287" t="s">
        <v>316</v>
      </c>
      <c r="BP801" s="288"/>
      <c r="BQ801" s="288"/>
      <c r="BR801" s="288"/>
      <c r="BS801" s="280" t="s">
        <v>221</v>
      </c>
      <c r="BT801" s="287" t="s">
        <v>316</v>
      </c>
      <c r="BU801" s="288"/>
      <c r="BV801" s="288"/>
      <c r="BW801" s="288"/>
      <c r="BX801" s="280" t="s">
        <v>221</v>
      </c>
      <c r="BY801" s="287" t="s">
        <v>316</v>
      </c>
      <c r="BZ801" s="288"/>
      <c r="CA801" s="288"/>
      <c r="CB801" s="280" t="s">
        <v>221</v>
      </c>
      <c r="CC801" s="287" t="s">
        <v>316</v>
      </c>
      <c r="CD801" s="288"/>
      <c r="CE801" s="288"/>
      <c r="CF801" s="288"/>
      <c r="CG801" s="288"/>
      <c r="CH801" s="280" t="s">
        <v>221</v>
      </c>
    </row>
    <row r="802" spans="1:86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1"/>
      <c r="H802" s="138" t="s">
        <v>141</v>
      </c>
      <c r="I802" s="138" t="s">
        <v>142</v>
      </c>
      <c r="J802" s="138" t="s">
        <v>143</v>
      </c>
      <c r="K802" s="138" t="s">
        <v>144</v>
      </c>
      <c r="L802" s="281"/>
      <c r="M802" s="138" t="s">
        <v>145</v>
      </c>
      <c r="N802" s="138" t="s">
        <v>146</v>
      </c>
      <c r="O802" s="138" t="s">
        <v>147</v>
      </c>
      <c r="P802" s="138" t="s">
        <v>148</v>
      </c>
      <c r="Q802" s="281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1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1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1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1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1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1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1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1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1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1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1"/>
      <c r="BY802" s="138" t="s">
        <v>326</v>
      </c>
      <c r="BZ802" s="138" t="s">
        <v>146</v>
      </c>
      <c r="CA802" s="138" t="s">
        <v>327</v>
      </c>
      <c r="CB802" s="281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1"/>
    </row>
    <row r="803" spans="1:86" ht="18" x14ac:dyDescent="0.25">
      <c r="A803" s="282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</row>
    <row r="804" spans="1:86" ht="18" x14ac:dyDescent="0.25">
      <c r="A804" s="283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0</v>
      </c>
      <c r="CF804" s="135">
        <f>'Нарххо 2024'!CF804</f>
        <v>0</v>
      </c>
      <c r="CG804" s="135">
        <f>'Нарххо 2024'!CG804</f>
        <v>0</v>
      </c>
      <c r="CH804" s="169">
        <f>'Нарххо 2024'!CH804</f>
        <v>5.9649999999999999</v>
      </c>
    </row>
    <row r="805" spans="1:86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0</v>
      </c>
      <c r="CF805" s="135">
        <f>'Нарххо 2024'!CF805</f>
        <v>0</v>
      </c>
      <c r="CG805" s="135">
        <f>'Нарххо 2024'!CG805</f>
        <v>0</v>
      </c>
      <c r="CH805" s="169">
        <f>'Нарххо 2024'!CH805</f>
        <v>6.375</v>
      </c>
    </row>
    <row r="806" spans="1:86" ht="18" x14ac:dyDescent="0.25">
      <c r="A806" s="282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0</v>
      </c>
      <c r="CG806" s="135">
        <f>'Нарххо 2024'!CG806</f>
        <v>0</v>
      </c>
      <c r="CH806" s="169" t="e">
        <f>'Нарххо 2024'!CH806</f>
        <v>#DIV/0!</v>
      </c>
    </row>
    <row r="807" spans="1:86" ht="18" x14ac:dyDescent="0.25">
      <c r="A807" s="283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0</v>
      </c>
      <c r="CF807" s="135">
        <f>'Нарххо 2024'!CF807</f>
        <v>0</v>
      </c>
      <c r="CG807" s="135">
        <f>'Нарххо 2024'!CG807</f>
        <v>0</v>
      </c>
      <c r="CH807" s="169">
        <f>'Нарххо 2024'!CH807</f>
        <v>3.15</v>
      </c>
    </row>
    <row r="808" spans="1:86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0</v>
      </c>
      <c r="CF808" s="135">
        <f>'Нарххо 2024'!CF808</f>
        <v>0</v>
      </c>
      <c r="CG808" s="135">
        <f>'Нарххо 2024'!CG808</f>
        <v>0</v>
      </c>
      <c r="CH808" s="169">
        <f>'Нарххо 2024'!CH808</f>
        <v>4.8499999999999996</v>
      </c>
    </row>
    <row r="809" spans="1:86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0</v>
      </c>
      <c r="CF809" s="135">
        <f>'Нарххо 2024'!CF809</f>
        <v>0</v>
      </c>
      <c r="CG809" s="135">
        <f>'Нарххо 2024'!CG809</f>
        <v>0</v>
      </c>
      <c r="CH809" s="169">
        <f>'Нарххо 2024'!CH809</f>
        <v>15</v>
      </c>
    </row>
    <row r="810" spans="1:86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0</v>
      </c>
      <c r="CF810" s="135">
        <f>'Нарххо 2024'!CF810</f>
        <v>0</v>
      </c>
      <c r="CG810" s="135">
        <f>'Нарххо 2024'!CG810</f>
        <v>0</v>
      </c>
      <c r="CH810" s="169">
        <f>'Нарххо 2024'!CH810</f>
        <v>14.5</v>
      </c>
    </row>
    <row r="811" spans="1:86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0</v>
      </c>
      <c r="CF811" s="135">
        <f>'Нарххо 2024'!CF811</f>
        <v>0</v>
      </c>
      <c r="CG811" s="135">
        <f>'Нарххо 2024'!CG811</f>
        <v>0</v>
      </c>
      <c r="CH811" s="169">
        <f>'Нарххо 2024'!CH811</f>
        <v>6.1</v>
      </c>
    </row>
    <row r="812" spans="1:86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0</v>
      </c>
      <c r="CF812" s="135">
        <f>'Нарххо 2024'!CF812</f>
        <v>0</v>
      </c>
      <c r="CG812" s="135">
        <f>'Нарххо 2024'!CG812</f>
        <v>0</v>
      </c>
      <c r="CH812" s="169">
        <f>'Нарххо 2024'!CH812</f>
        <v>13</v>
      </c>
    </row>
    <row r="813" spans="1:86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0</v>
      </c>
      <c r="CF813" s="135">
        <f>'Нарххо 2024'!CF813</f>
        <v>0</v>
      </c>
      <c r="CG813" s="135">
        <f>'Нарххо 2024'!CG813</f>
        <v>0</v>
      </c>
      <c r="CH813" s="169">
        <f>'Нарххо 2024'!CH813</f>
        <v>15.8</v>
      </c>
    </row>
    <row r="814" spans="1:86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0</v>
      </c>
      <c r="CF814" s="135">
        <f>'Нарххо 2024'!CF814</f>
        <v>0</v>
      </c>
      <c r="CG814" s="135">
        <f>'Нарххо 2024'!CG814</f>
        <v>0</v>
      </c>
      <c r="CH814" s="169">
        <f>'Нарххо 2024'!CH814</f>
        <v>18.5</v>
      </c>
    </row>
    <row r="815" spans="1:86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0</v>
      </c>
      <c r="CF815" s="135">
        <f>'Нарххо 2024'!CF815</f>
        <v>0</v>
      </c>
      <c r="CG815" s="135">
        <f>'Нарххо 2024'!CG815</f>
        <v>0</v>
      </c>
      <c r="CH815" s="169">
        <f>'Нарххо 2024'!CH815</f>
        <v>88</v>
      </c>
    </row>
    <row r="816" spans="1:86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0</v>
      </c>
      <c r="CF816" s="135">
        <f>'Нарххо 2024'!CF816</f>
        <v>0</v>
      </c>
      <c r="CG816" s="135">
        <f>'Нарххо 2024'!CG816</f>
        <v>0</v>
      </c>
      <c r="CH816" s="169">
        <f>'Нарххо 2024'!CH816</f>
        <v>91</v>
      </c>
    </row>
    <row r="817" spans="1:86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0</v>
      </c>
      <c r="CF817" s="135">
        <f>'Нарххо 2024'!CF817</f>
        <v>0</v>
      </c>
      <c r="CG817" s="135">
        <f>'Нарххо 2024'!CG817</f>
        <v>0</v>
      </c>
      <c r="CH817" s="169">
        <f>'Нарххо 2024'!CH817</f>
        <v>7.5</v>
      </c>
    </row>
    <row r="818" spans="1:86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0</v>
      </c>
      <c r="CF818" s="135">
        <f>'Нарххо 2024'!CF818</f>
        <v>0</v>
      </c>
      <c r="CG818" s="135">
        <f>'Нарххо 2024'!CG818</f>
        <v>0</v>
      </c>
      <c r="CH818" s="169">
        <f>'Нарххо 2024'!CH818</f>
        <v>12.164999999999999</v>
      </c>
    </row>
    <row r="819" spans="1:86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0</v>
      </c>
      <c r="CF819" s="135">
        <f>'Нарххо 2024'!CF819</f>
        <v>0</v>
      </c>
      <c r="CG819" s="135">
        <f>'Нарххо 2024'!CG819</f>
        <v>0</v>
      </c>
      <c r="CH819" s="169">
        <f>'Нарххо 2024'!CH819</f>
        <v>10.5</v>
      </c>
    </row>
    <row r="820" spans="1:86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0</v>
      </c>
      <c r="CF820" s="135">
        <f>'Нарххо 2024'!CF820</f>
        <v>0</v>
      </c>
      <c r="CG820" s="135">
        <f>'Нарххо 2024'!CG820</f>
        <v>0</v>
      </c>
      <c r="CH820" s="169">
        <f>'Нарххо 2024'!CH820</f>
        <v>45</v>
      </c>
    </row>
    <row r="821" spans="1:86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0</v>
      </c>
      <c r="CF821" s="135">
        <f>'Нарххо 2024'!CF821</f>
        <v>0</v>
      </c>
      <c r="CG821" s="135">
        <f>'Нарххо 2024'!CG821</f>
        <v>0</v>
      </c>
      <c r="CH821" s="169">
        <f>'Нарххо 2024'!CH821</f>
        <v>40</v>
      </c>
    </row>
    <row r="822" spans="1:86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0</v>
      </c>
      <c r="CF822" s="135">
        <f>'Нарххо 2024'!CF822</f>
        <v>0</v>
      </c>
      <c r="CG822" s="135">
        <f>'Нарххо 2024'!CG822</f>
        <v>0</v>
      </c>
      <c r="CH822" s="169">
        <f>'Нарххо 2024'!CH822</f>
        <v>5</v>
      </c>
    </row>
    <row r="823" spans="1:86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0</v>
      </c>
      <c r="CF823" s="135">
        <f>'Нарххо 2024'!CF823</f>
        <v>0</v>
      </c>
      <c r="CG823" s="135">
        <f>'Нарххо 2024'!CG823</f>
        <v>0</v>
      </c>
      <c r="CH823" s="169">
        <f>'Нарххо 2024'!CH823</f>
        <v>4</v>
      </c>
    </row>
    <row r="824" spans="1:86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0</v>
      </c>
      <c r="CF824" s="135">
        <f>'Нарххо 2024'!CF824</f>
        <v>0</v>
      </c>
      <c r="CG824" s="135">
        <f>'Нарххо 2024'!CG824</f>
        <v>0</v>
      </c>
      <c r="CH824" s="169">
        <f>'Нарххо 2024'!CH824</f>
        <v>3.375</v>
      </c>
    </row>
    <row r="825" spans="1:86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0</v>
      </c>
      <c r="CF825" s="135">
        <f>'Нарххо 2024'!CF825</f>
        <v>0</v>
      </c>
      <c r="CG825" s="135">
        <f>'Нарххо 2024'!CG825</f>
        <v>0</v>
      </c>
      <c r="CH825" s="169">
        <f>'Нарххо 2024'!CH825</f>
        <v>18.25</v>
      </c>
    </row>
    <row r="826" spans="1:86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0</v>
      </c>
      <c r="CF826" s="135">
        <f>'Нарххо 2024'!CF826</f>
        <v>0</v>
      </c>
      <c r="CG826" s="135">
        <f>'Нарххо 2024'!CG826</f>
        <v>0</v>
      </c>
      <c r="CH826" s="169">
        <f>'Нарххо 2024'!CH826</f>
        <v>21</v>
      </c>
    </row>
    <row r="827" spans="1:86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0</v>
      </c>
      <c r="CF827" s="135">
        <f>'Нарххо 2024'!CF827</f>
        <v>0</v>
      </c>
      <c r="CG827" s="135">
        <f>'Нарххо 2024'!CG827</f>
        <v>0</v>
      </c>
      <c r="CH827" s="169">
        <f>'Нарххо 2024'!CH827</f>
        <v>17.5</v>
      </c>
    </row>
    <row r="828" spans="1:86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0</v>
      </c>
      <c r="CF828" s="135">
        <f>'Нарххо 2024'!CF828</f>
        <v>0</v>
      </c>
      <c r="CG828" s="135">
        <f>'Нарххо 2024'!CG828</f>
        <v>0</v>
      </c>
      <c r="CH828" s="169">
        <f>'Нарххо 2024'!CH828</f>
        <v>5</v>
      </c>
    </row>
    <row r="829" spans="1:86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0</v>
      </c>
      <c r="CF829" s="135">
        <f>'Нарххо 2024'!CF829</f>
        <v>0</v>
      </c>
      <c r="CG829" s="135">
        <f>'Нарххо 2024'!CG829</f>
        <v>0</v>
      </c>
      <c r="CH829" s="169">
        <f>'Нарххо 2024'!CH829</f>
        <v>4</v>
      </c>
    </row>
    <row r="830" spans="1:86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0</v>
      </c>
      <c r="CF830" s="135">
        <f>'Нарххо 2024'!CF830</f>
        <v>0</v>
      </c>
      <c r="CG830" s="135">
        <f>'Нарххо 2024'!CG830</f>
        <v>0</v>
      </c>
      <c r="CH830" s="169">
        <f>'Нарххо 2024'!CH830</f>
        <v>48</v>
      </c>
    </row>
    <row r="831" spans="1:86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0</v>
      </c>
      <c r="CF831" s="135">
        <f>'Нарххо 2024'!CF831</f>
        <v>0</v>
      </c>
      <c r="CG831" s="135">
        <f>'Нарххо 2024'!CG831</f>
        <v>0</v>
      </c>
      <c r="CH831" s="169">
        <f>'Нарххо 2024'!CH831</f>
        <v>6.8</v>
      </c>
    </row>
    <row r="832" spans="1:86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0</v>
      </c>
      <c r="CF832" s="135">
        <f>'Нарххо 2024'!CF832</f>
        <v>0</v>
      </c>
      <c r="CG832" s="135">
        <f>'Нарххо 2024'!CG832</f>
        <v>0</v>
      </c>
      <c r="CH832" s="169">
        <f>'Нарххо 2024'!CH832</f>
        <v>10.4</v>
      </c>
    </row>
    <row r="833" spans="1:86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0</v>
      </c>
      <c r="CF833" s="135">
        <f>'Нарххо 2024'!CF833</f>
        <v>0</v>
      </c>
      <c r="CG833" s="135">
        <f>'Нарххо 2024'!CG833</f>
        <v>0</v>
      </c>
      <c r="CH833" s="169">
        <f>'Нарххо 2024'!CH833</f>
        <v>10.5</v>
      </c>
    </row>
    <row r="834" spans="1:86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</row>
    <row r="835" spans="1:86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0</v>
      </c>
      <c r="CF835" s="135">
        <f>'Нарххо 2024'!CF835</f>
        <v>0</v>
      </c>
      <c r="CG835" s="135">
        <f>'Нарххо 2024'!CG835</f>
        <v>0</v>
      </c>
      <c r="CH835" s="169">
        <f>'Нарххо 2024'!CH835</f>
        <v>10.835000000000001</v>
      </c>
    </row>
    <row r="836" spans="1:86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0</v>
      </c>
      <c r="CF836" s="135">
        <f>'Нарххо 2024'!CF836</f>
        <v>0</v>
      </c>
      <c r="CG836" s="135">
        <f>'Нарххо 2024'!CG836</f>
        <v>0</v>
      </c>
      <c r="CH836" s="169">
        <f>'Нарххо 2024'!CH836</f>
        <v>10.934999999999999</v>
      </c>
    </row>
    <row r="837" spans="1:8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B837" s="261"/>
      <c r="CH837" s="261"/>
    </row>
    <row r="838" spans="1:8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B838" s="261"/>
      <c r="CH838" s="261"/>
    </row>
    <row r="839" spans="1:8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B839" s="261"/>
      <c r="CH839" s="261"/>
    </row>
    <row r="840" spans="1:86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B840" s="261"/>
      <c r="CH840" s="261"/>
    </row>
    <row r="841" spans="1:86" ht="18" x14ac:dyDescent="0.25">
      <c r="A841" s="299" t="s">
        <v>200</v>
      </c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299"/>
      <c r="AM841" s="299"/>
      <c r="AN841" s="299"/>
      <c r="AO841" s="299"/>
      <c r="AP841" s="299"/>
      <c r="AQ841" s="299"/>
      <c r="AR841" s="299"/>
      <c r="AS841" s="299"/>
      <c r="AT841" s="299"/>
      <c r="AU841" s="299"/>
      <c r="AV841" s="299"/>
      <c r="AW841" s="299"/>
      <c r="AX841" s="299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299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299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299"/>
    </row>
    <row r="842" spans="1:86" x14ac:dyDescent="0.3">
      <c r="A842" s="212"/>
      <c r="B842" s="257"/>
      <c r="C842" s="300" t="s">
        <v>216</v>
      </c>
      <c r="D842" s="301"/>
      <c r="E842" s="301"/>
      <c r="F842" s="301"/>
      <c r="G842" s="301"/>
      <c r="H842" s="301"/>
      <c r="I842" s="301"/>
      <c r="J842" s="301"/>
      <c r="K842" s="301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  <c r="AH842" s="301"/>
      <c r="AI842" s="301"/>
      <c r="AJ842" s="301"/>
      <c r="AK842" s="301"/>
      <c r="AL842" s="301"/>
      <c r="AM842" s="301"/>
      <c r="AN842" s="301"/>
      <c r="AO842" s="301"/>
      <c r="AP842" s="301"/>
      <c r="AQ842" s="301"/>
      <c r="AR842" s="301"/>
      <c r="AS842" s="301"/>
      <c r="AT842" s="301"/>
      <c r="AU842" s="301"/>
      <c r="AV842" s="301"/>
      <c r="AW842" s="301"/>
      <c r="AX842" s="301"/>
      <c r="AY842" s="301"/>
      <c r="AZ842" s="301"/>
      <c r="BA842" s="301"/>
      <c r="BB842" s="301"/>
      <c r="BC842" s="301"/>
      <c r="BD842" s="301"/>
      <c r="BE842" s="301"/>
      <c r="BF842" s="301"/>
      <c r="BG842" s="301"/>
      <c r="BH842" s="301"/>
      <c r="BI842" s="301"/>
      <c r="BJ842" s="301"/>
      <c r="BK842" s="301"/>
      <c r="BL842" s="301"/>
      <c r="BM842" s="301"/>
      <c r="BN842" s="301"/>
      <c r="BO842" s="301"/>
      <c r="BP842" s="301"/>
      <c r="BQ842" s="301"/>
      <c r="BR842" s="301"/>
      <c r="BS842" s="301"/>
      <c r="BT842" s="301"/>
      <c r="BU842" s="301"/>
      <c r="BV842" s="301"/>
      <c r="BW842" s="301"/>
      <c r="BX842" s="301"/>
      <c r="BY842" s="301"/>
      <c r="BZ842" s="301"/>
      <c r="CA842" s="301"/>
      <c r="CB842" s="301"/>
      <c r="CC842" s="301"/>
      <c r="CD842" s="301"/>
      <c r="CE842" s="301"/>
      <c r="CF842" s="301"/>
      <c r="CG842" s="301"/>
      <c r="CH842" s="302"/>
    </row>
    <row r="843" spans="1:86" ht="18.75" customHeight="1" x14ac:dyDescent="0.3">
      <c r="A843" s="218"/>
      <c r="B843" s="198"/>
      <c r="C843" s="284" t="s">
        <v>139</v>
      </c>
      <c r="D843" s="285"/>
      <c r="E843" s="285"/>
      <c r="F843" s="286"/>
      <c r="G843" s="280" t="s">
        <v>221</v>
      </c>
      <c r="H843" s="287" t="s">
        <v>139</v>
      </c>
      <c r="I843" s="288"/>
      <c r="J843" s="288"/>
      <c r="K843" s="289"/>
      <c r="L843" s="280" t="s">
        <v>221</v>
      </c>
      <c r="M843" s="287" t="s">
        <v>139</v>
      </c>
      <c r="N843" s="288"/>
      <c r="O843" s="288"/>
      <c r="P843" s="289"/>
      <c r="Q843" s="280" t="s">
        <v>221</v>
      </c>
      <c r="R843" s="287" t="s">
        <v>139</v>
      </c>
      <c r="S843" s="288"/>
      <c r="T843" s="288"/>
      <c r="U843" s="288"/>
      <c r="V843" s="289"/>
      <c r="W843" s="280" t="s">
        <v>221</v>
      </c>
      <c r="X843" s="287" t="s">
        <v>139</v>
      </c>
      <c r="Y843" s="288"/>
      <c r="Z843" s="288"/>
      <c r="AA843" s="289"/>
      <c r="AB843" s="280" t="s">
        <v>221</v>
      </c>
      <c r="AC843" s="287" t="s">
        <v>139</v>
      </c>
      <c r="AD843" s="288"/>
      <c r="AE843" s="288"/>
      <c r="AF843" s="289"/>
      <c r="AG843" s="280" t="s">
        <v>221</v>
      </c>
      <c r="AH843" s="287" t="s">
        <v>139</v>
      </c>
      <c r="AI843" s="288"/>
      <c r="AJ843" s="288"/>
      <c r="AK843" s="288"/>
      <c r="AL843" s="289"/>
      <c r="AM843" s="280" t="s">
        <v>221</v>
      </c>
      <c r="AN843" s="287" t="s">
        <v>139</v>
      </c>
      <c r="AO843" s="288"/>
      <c r="AP843" s="288"/>
      <c r="AQ843" s="289"/>
      <c r="AR843" s="280" t="s">
        <v>221</v>
      </c>
      <c r="AS843" s="287" t="s">
        <v>139</v>
      </c>
      <c r="AT843" s="288"/>
      <c r="AU843" s="288"/>
      <c r="AV843" s="288"/>
      <c r="AW843" s="256"/>
      <c r="AX843" s="280" t="s">
        <v>221</v>
      </c>
      <c r="AY843" s="287" t="s">
        <v>139</v>
      </c>
      <c r="AZ843" s="288"/>
      <c r="BA843" s="288"/>
      <c r="BB843" s="289"/>
      <c r="BC843" s="280" t="s">
        <v>221</v>
      </c>
      <c r="BD843" s="287" t="s">
        <v>139</v>
      </c>
      <c r="BE843" s="288"/>
      <c r="BF843" s="288"/>
      <c r="BG843" s="289"/>
      <c r="BH843" s="280" t="s">
        <v>221</v>
      </c>
      <c r="BI843" s="287" t="s">
        <v>139</v>
      </c>
      <c r="BJ843" s="288"/>
      <c r="BK843" s="288"/>
      <c r="BL843" s="288"/>
      <c r="BM843" s="289"/>
      <c r="BN843" s="280" t="s">
        <v>221</v>
      </c>
      <c r="BO843" s="287" t="s">
        <v>316</v>
      </c>
      <c r="BP843" s="288"/>
      <c r="BQ843" s="288"/>
      <c r="BR843" s="288"/>
      <c r="BS843" s="280" t="s">
        <v>221</v>
      </c>
      <c r="BT843" s="287" t="s">
        <v>316</v>
      </c>
      <c r="BU843" s="288"/>
      <c r="BV843" s="288"/>
      <c r="BW843" s="288"/>
      <c r="BX843" s="280" t="s">
        <v>221</v>
      </c>
      <c r="BY843" s="287" t="s">
        <v>316</v>
      </c>
      <c r="BZ843" s="288"/>
      <c r="CA843" s="288"/>
      <c r="CB843" s="280" t="s">
        <v>221</v>
      </c>
      <c r="CC843" s="287" t="s">
        <v>316</v>
      </c>
      <c r="CD843" s="288"/>
      <c r="CE843" s="288"/>
      <c r="CF843" s="288"/>
      <c r="CG843" s="288"/>
      <c r="CH843" s="280" t="s">
        <v>221</v>
      </c>
    </row>
    <row r="844" spans="1:86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1"/>
      <c r="H844" s="138" t="s">
        <v>141</v>
      </c>
      <c r="I844" s="138" t="s">
        <v>142</v>
      </c>
      <c r="J844" s="138" t="s">
        <v>143</v>
      </c>
      <c r="K844" s="138" t="s">
        <v>144</v>
      </c>
      <c r="L844" s="281"/>
      <c r="M844" s="138" t="s">
        <v>145</v>
      </c>
      <c r="N844" s="138" t="s">
        <v>146</v>
      </c>
      <c r="O844" s="138" t="s">
        <v>147</v>
      </c>
      <c r="P844" s="138" t="s">
        <v>148</v>
      </c>
      <c r="Q844" s="281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1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1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1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1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1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1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1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1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1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1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1"/>
      <c r="BY844" s="138" t="s">
        <v>326</v>
      </c>
      <c r="BZ844" s="138" t="s">
        <v>146</v>
      </c>
      <c r="CA844" s="138" t="s">
        <v>327</v>
      </c>
      <c r="CB844" s="281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1"/>
    </row>
    <row r="845" spans="1:86" ht="18" x14ac:dyDescent="0.25">
      <c r="A845" s="282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</row>
    <row r="846" spans="1:86" ht="18" x14ac:dyDescent="0.25">
      <c r="A846" s="283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0</v>
      </c>
      <c r="CF846" s="135">
        <f>'Нарххо 2024'!CF846</f>
        <v>0</v>
      </c>
      <c r="CG846" s="135">
        <f>'Нарххо 2024'!CG846</f>
        <v>0</v>
      </c>
      <c r="CH846" s="169">
        <f>'Нарххо 2024'!CH846</f>
        <v>6</v>
      </c>
    </row>
    <row r="847" spans="1:86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0</v>
      </c>
      <c r="CF847" s="135">
        <f>'Нарххо 2024'!CF847</f>
        <v>0</v>
      </c>
      <c r="CG847" s="135">
        <f>'Нарххо 2024'!CG847</f>
        <v>0</v>
      </c>
      <c r="CH847" s="169">
        <f>'Нарххо 2024'!CH847</f>
        <v>4.8499999999999996</v>
      </c>
    </row>
    <row r="848" spans="1:86" ht="18" x14ac:dyDescent="0.25">
      <c r="A848" s="282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0</v>
      </c>
      <c r="CG848" s="135">
        <f>'Нарххо 2024'!CG848</f>
        <v>0</v>
      </c>
      <c r="CH848" s="169" t="e">
        <f>'Нарххо 2024'!CH848</f>
        <v>#DIV/0!</v>
      </c>
    </row>
    <row r="849" spans="1:86" ht="18" x14ac:dyDescent="0.25">
      <c r="A849" s="283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0</v>
      </c>
      <c r="CF849" s="135">
        <f>'Нарххо 2024'!CF849</f>
        <v>0</v>
      </c>
      <c r="CG849" s="135">
        <f>'Нарххо 2024'!CG849</f>
        <v>0</v>
      </c>
      <c r="CH849" s="169">
        <f>'Нарххо 2024'!CH849</f>
        <v>3.3</v>
      </c>
    </row>
    <row r="850" spans="1:86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0</v>
      </c>
      <c r="CF850" s="135">
        <f>'Нарххо 2024'!CF850</f>
        <v>0</v>
      </c>
      <c r="CG850" s="135">
        <f>'Нарххо 2024'!CG850</f>
        <v>0</v>
      </c>
      <c r="CH850" s="169">
        <f>'Нарххо 2024'!CH850</f>
        <v>4.75</v>
      </c>
    </row>
    <row r="851" spans="1:86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0</v>
      </c>
      <c r="CF851" s="135">
        <f>'Нарххо 2024'!CF851</f>
        <v>0</v>
      </c>
      <c r="CG851" s="135">
        <f>'Нарххо 2024'!CG851</f>
        <v>0</v>
      </c>
      <c r="CH851" s="169">
        <f>'Нарххо 2024'!CH851</f>
        <v>17.2</v>
      </c>
    </row>
    <row r="852" spans="1:86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0</v>
      </c>
      <c r="CF852" s="135">
        <f>'Нарххо 2024'!CF852</f>
        <v>0</v>
      </c>
      <c r="CG852" s="135">
        <f>'Нарххо 2024'!CG852</f>
        <v>0</v>
      </c>
      <c r="CH852" s="169">
        <f>'Нарххо 2024'!CH852</f>
        <v>17</v>
      </c>
    </row>
    <row r="853" spans="1:86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0</v>
      </c>
      <c r="CF853" s="135">
        <f>'Нарххо 2024'!CF853</f>
        <v>0</v>
      </c>
      <c r="CG853" s="135">
        <f>'Нарххо 2024'!CG853</f>
        <v>0</v>
      </c>
      <c r="CH853" s="169">
        <f>'Нарххо 2024'!CH853</f>
        <v>8.5</v>
      </c>
    </row>
    <row r="854" spans="1:86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0</v>
      </c>
      <c r="CF854" s="135">
        <f>'Нарххо 2024'!CF854</f>
        <v>0</v>
      </c>
      <c r="CG854" s="135">
        <f>'Нарххо 2024'!CG854</f>
        <v>0</v>
      </c>
      <c r="CH854" s="169">
        <f>'Нарххо 2024'!CH854</f>
        <v>15</v>
      </c>
    </row>
    <row r="855" spans="1:86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0</v>
      </c>
      <c r="CF855" s="135">
        <f>'Нарххо 2024'!CF855</f>
        <v>0</v>
      </c>
      <c r="CG855" s="135">
        <f>'Нарххо 2024'!CG855</f>
        <v>0</v>
      </c>
      <c r="CH855" s="169">
        <f>'Нарххо 2024'!CH855</f>
        <v>16.5</v>
      </c>
    </row>
    <row r="856" spans="1:86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0</v>
      </c>
      <c r="CF856" s="135">
        <f>'Нарххо 2024'!CF856</f>
        <v>0</v>
      </c>
      <c r="CG856" s="135">
        <f>'Нарххо 2024'!CG856</f>
        <v>0</v>
      </c>
      <c r="CH856" s="169">
        <f>'Нарххо 2024'!CH856</f>
        <v>19</v>
      </c>
    </row>
    <row r="857" spans="1:86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0</v>
      </c>
      <c r="CF857" s="135">
        <f>'Нарххо 2024'!CF857</f>
        <v>0</v>
      </c>
      <c r="CG857" s="135">
        <f>'Нарххо 2024'!CG857</f>
        <v>0</v>
      </c>
      <c r="CH857" s="169">
        <f>'Нарххо 2024'!CH857</f>
        <v>90</v>
      </c>
    </row>
    <row r="858" spans="1:86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0</v>
      </c>
      <c r="CF858" s="135">
        <f>'Нарххо 2024'!CF858</f>
        <v>0</v>
      </c>
      <c r="CG858" s="135">
        <f>'Нарххо 2024'!CG858</f>
        <v>0</v>
      </c>
      <c r="CH858" s="169">
        <f>'Нарххо 2024'!CH858</f>
        <v>93</v>
      </c>
    </row>
    <row r="859" spans="1:86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0</v>
      </c>
      <c r="CF859" s="135">
        <f>'Нарххо 2024'!CF859</f>
        <v>0</v>
      </c>
      <c r="CG859" s="135">
        <f>'Нарххо 2024'!CG859</f>
        <v>0</v>
      </c>
      <c r="CH859" s="169">
        <f>'Нарххо 2024'!CH859</f>
        <v>5</v>
      </c>
    </row>
    <row r="860" spans="1:86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0</v>
      </c>
      <c r="CF860" s="135">
        <f>'Нарххо 2024'!CF860</f>
        <v>0</v>
      </c>
      <c r="CG860" s="135">
        <f>'Нарххо 2024'!CG860</f>
        <v>0</v>
      </c>
      <c r="CH860" s="169">
        <f>'Нарххо 2024'!CH860</f>
        <v>13</v>
      </c>
    </row>
    <row r="861" spans="1:86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0</v>
      </c>
      <c r="CF861" s="135">
        <f>'Нарххо 2024'!CF861</f>
        <v>0</v>
      </c>
      <c r="CG861" s="135">
        <f>'Нарххо 2024'!CG861</f>
        <v>0</v>
      </c>
      <c r="CH861" s="169">
        <f>'Нарххо 2024'!CH861</f>
        <v>10.5</v>
      </c>
    </row>
    <row r="862" spans="1:86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0</v>
      </c>
      <c r="CF862" s="135">
        <f>'Нарххо 2024'!CF862</f>
        <v>0</v>
      </c>
      <c r="CG862" s="135">
        <f>'Нарххо 2024'!CG862</f>
        <v>0</v>
      </c>
      <c r="CH862" s="169">
        <f>'Нарххо 2024'!CH862</f>
        <v>28</v>
      </c>
    </row>
    <row r="863" spans="1:86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0</v>
      </c>
      <c r="CF863" s="135">
        <f>'Нарххо 2024'!CF863</f>
        <v>0</v>
      </c>
      <c r="CG863" s="135">
        <f>'Нарххо 2024'!CG863</f>
        <v>0</v>
      </c>
      <c r="CH863" s="169">
        <f>'Нарххо 2024'!CH863</f>
        <v>30</v>
      </c>
    </row>
    <row r="864" spans="1:86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0</v>
      </c>
      <c r="CF864" s="135">
        <f>'Нарххо 2024'!CF864</f>
        <v>0</v>
      </c>
      <c r="CG864" s="135">
        <f>'Нарххо 2024'!CG864</f>
        <v>0</v>
      </c>
      <c r="CH864" s="169">
        <f>'Нарххо 2024'!CH864</f>
        <v>5.15</v>
      </c>
    </row>
    <row r="865" spans="1:86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0</v>
      </c>
      <c r="CF865" s="135">
        <f>'Нарххо 2024'!CF865</f>
        <v>0</v>
      </c>
      <c r="CG865" s="135">
        <f>'Нарххо 2024'!CG865</f>
        <v>0</v>
      </c>
      <c r="CH865" s="169">
        <f>'Нарххо 2024'!CH865</f>
        <v>4.6500000000000004</v>
      </c>
    </row>
    <row r="866" spans="1:86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0</v>
      </c>
      <c r="CF866" s="135">
        <f>'Нарххо 2024'!CF866</f>
        <v>0</v>
      </c>
      <c r="CG866" s="135">
        <f>'Нарххо 2024'!CG866</f>
        <v>0</v>
      </c>
      <c r="CH866" s="169">
        <f>'Нарххо 2024'!CH866</f>
        <v>3.75</v>
      </c>
    </row>
    <row r="867" spans="1:86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0</v>
      </c>
      <c r="CF867" s="135">
        <f>'Нарххо 2024'!CF867</f>
        <v>0</v>
      </c>
      <c r="CG867" s="135">
        <f>'Нарххо 2024'!CG867</f>
        <v>0</v>
      </c>
      <c r="CH867" s="169">
        <f>'Нарххо 2024'!CH867</f>
        <v>16.5</v>
      </c>
    </row>
    <row r="868" spans="1:86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0</v>
      </c>
      <c r="CF868" s="135">
        <f>'Нарххо 2024'!CF868</f>
        <v>0</v>
      </c>
      <c r="CG868" s="135">
        <f>'Нарххо 2024'!CG868</f>
        <v>0</v>
      </c>
      <c r="CH868" s="169">
        <f>'Нарххо 2024'!CH868</f>
        <v>16.5</v>
      </c>
    </row>
    <row r="869" spans="1:86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0</v>
      </c>
      <c r="CF869" s="135">
        <f>'Нарххо 2024'!CF869</f>
        <v>0</v>
      </c>
      <c r="CG869" s="135">
        <f>'Нарххо 2024'!CG869</f>
        <v>0</v>
      </c>
      <c r="CH869" s="169">
        <f>'Нарххо 2024'!CH869</f>
        <v>17</v>
      </c>
    </row>
    <row r="870" spans="1:86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0</v>
      </c>
      <c r="CF870" s="135">
        <f>'Нарххо 2024'!CF870</f>
        <v>0</v>
      </c>
      <c r="CG870" s="135">
        <f>'Нарххо 2024'!CG870</f>
        <v>0</v>
      </c>
      <c r="CH870" s="169">
        <f>'Нарххо 2024'!CH870</f>
        <v>3.5</v>
      </c>
    </row>
    <row r="871" spans="1:86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0</v>
      </c>
      <c r="CF871" s="135">
        <f>'Нарххо 2024'!CF871</f>
        <v>0</v>
      </c>
      <c r="CG871" s="135">
        <f>'Нарххо 2024'!CG871</f>
        <v>0</v>
      </c>
      <c r="CH871" s="169">
        <f>'Нарххо 2024'!CH871</f>
        <v>2</v>
      </c>
    </row>
    <row r="872" spans="1:86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0</v>
      </c>
      <c r="CF872" s="135">
        <f>'Нарххо 2024'!CF872</f>
        <v>0</v>
      </c>
      <c r="CG872" s="135">
        <f>'Нарххо 2024'!CG872</f>
        <v>0</v>
      </c>
      <c r="CH872" s="169">
        <f>'Нарххо 2024'!CH872</f>
        <v>40</v>
      </c>
    </row>
    <row r="873" spans="1:86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0</v>
      </c>
      <c r="CF873" s="135">
        <f>'Нарххо 2024'!CF873</f>
        <v>0</v>
      </c>
      <c r="CG873" s="135">
        <f>'Нарххо 2024'!CG873</f>
        <v>0</v>
      </c>
      <c r="CH873" s="169">
        <f>'Нарххо 2024'!CH873</f>
        <v>6.95</v>
      </c>
    </row>
    <row r="874" spans="1:86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0</v>
      </c>
      <c r="CF874" s="135">
        <f>'Нарххо 2024'!CF874</f>
        <v>0</v>
      </c>
      <c r="CG874" s="135">
        <f>'Нарххо 2024'!CG874</f>
        <v>0</v>
      </c>
      <c r="CH874" s="169">
        <f>'Нарххо 2024'!CH874</f>
        <v>10.25</v>
      </c>
    </row>
    <row r="875" spans="1:86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0</v>
      </c>
      <c r="CF875" s="135">
        <f>'Нарххо 2024'!CF875</f>
        <v>0</v>
      </c>
      <c r="CG875" s="135">
        <f>'Нарххо 2024'!CG875</f>
        <v>0</v>
      </c>
      <c r="CH875" s="169">
        <f>'Нарххо 2024'!CH875</f>
        <v>11</v>
      </c>
    </row>
    <row r="876" spans="1:86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</row>
    <row r="877" spans="1:86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0</v>
      </c>
      <c r="CF877" s="135">
        <f>'Нарххо 2024'!CF877</f>
        <v>0</v>
      </c>
      <c r="CG877" s="135">
        <f>'Нарххо 2024'!CG877</f>
        <v>0</v>
      </c>
      <c r="CH877" s="169">
        <f>'Нарххо 2024'!CH877</f>
        <v>10.835000000000001</v>
      </c>
    </row>
    <row r="878" spans="1:86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0</v>
      </c>
      <c r="CF878" s="135">
        <f>'Нарххо 2024'!CF878</f>
        <v>0</v>
      </c>
      <c r="CG878" s="135">
        <f>'Нарххо 2024'!CG878</f>
        <v>0</v>
      </c>
      <c r="CH878" s="169">
        <f>'Нарххо 2024'!CH878</f>
        <v>10.934999999999999</v>
      </c>
    </row>
    <row r="879" spans="1:8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B879" s="261"/>
      <c r="CH879" s="261"/>
    </row>
    <row r="880" spans="1:8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B880" s="261"/>
      <c r="CH880" s="261"/>
    </row>
    <row r="881" spans="1:8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B881" s="261"/>
      <c r="CH881" s="261"/>
    </row>
    <row r="882" spans="1:8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B882" s="261"/>
      <c r="CH882" s="261"/>
    </row>
    <row r="883" spans="1:86" ht="18" x14ac:dyDescent="0.25">
      <c r="A883" s="299" t="s">
        <v>200</v>
      </c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299"/>
      <c r="AM883" s="299"/>
      <c r="AN883" s="299"/>
      <c r="AO883" s="299"/>
      <c r="AP883" s="299"/>
      <c r="AQ883" s="299"/>
      <c r="AR883" s="299"/>
      <c r="AS883" s="299"/>
      <c r="AT883" s="299"/>
      <c r="AU883" s="299"/>
      <c r="AV883" s="299"/>
      <c r="AW883" s="299"/>
      <c r="AX883" s="299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299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299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299"/>
    </row>
    <row r="884" spans="1:86" x14ac:dyDescent="0.3">
      <c r="A884" s="212"/>
      <c r="B884" s="257"/>
      <c r="C884" s="300" t="s">
        <v>157</v>
      </c>
      <c r="D884" s="301"/>
      <c r="E884" s="301"/>
      <c r="F884" s="301"/>
      <c r="G884" s="301"/>
      <c r="H884" s="301"/>
      <c r="I884" s="301"/>
      <c r="J884" s="301"/>
      <c r="K884" s="301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  <c r="AH884" s="301"/>
      <c r="AI884" s="301"/>
      <c r="AJ884" s="301"/>
      <c r="AK884" s="301"/>
      <c r="AL884" s="301"/>
      <c r="AM884" s="301"/>
      <c r="AN884" s="301"/>
      <c r="AO884" s="301"/>
      <c r="AP884" s="301"/>
      <c r="AQ884" s="301"/>
      <c r="AR884" s="301"/>
      <c r="AS884" s="301"/>
      <c r="AT884" s="301"/>
      <c r="AU884" s="301"/>
      <c r="AV884" s="301"/>
      <c r="AW884" s="301"/>
      <c r="AX884" s="301"/>
      <c r="AY884" s="301"/>
      <c r="AZ884" s="301"/>
      <c r="BA884" s="301"/>
      <c r="BB884" s="301"/>
      <c r="BC884" s="301"/>
      <c r="BD884" s="301"/>
      <c r="BE884" s="301"/>
      <c r="BF884" s="301"/>
      <c r="BG884" s="301"/>
      <c r="BH884" s="301"/>
      <c r="BI884" s="301"/>
      <c r="BJ884" s="301"/>
      <c r="BK884" s="301"/>
      <c r="BL884" s="301"/>
      <c r="BM884" s="301"/>
      <c r="BN884" s="301"/>
      <c r="BO884" s="301"/>
      <c r="BP884" s="301"/>
      <c r="BQ884" s="301"/>
      <c r="BR884" s="301"/>
      <c r="BS884" s="301"/>
      <c r="BT884" s="301"/>
      <c r="BU884" s="301"/>
      <c r="BV884" s="301"/>
      <c r="BW884" s="301"/>
      <c r="BX884" s="301"/>
      <c r="BY884" s="301"/>
      <c r="BZ884" s="301"/>
      <c r="CA884" s="301"/>
      <c r="CB884" s="301"/>
      <c r="CC884" s="301"/>
      <c r="CD884" s="301"/>
      <c r="CE884" s="301"/>
      <c r="CF884" s="301"/>
      <c r="CG884" s="301"/>
      <c r="CH884" s="302"/>
    </row>
    <row r="885" spans="1:86" ht="18.75" customHeight="1" x14ac:dyDescent="0.3">
      <c r="A885" s="218"/>
      <c r="B885" s="198"/>
      <c r="C885" s="284" t="s">
        <v>139</v>
      </c>
      <c r="D885" s="285"/>
      <c r="E885" s="285"/>
      <c r="F885" s="286"/>
      <c r="G885" s="280" t="s">
        <v>221</v>
      </c>
      <c r="H885" s="287" t="s">
        <v>139</v>
      </c>
      <c r="I885" s="288"/>
      <c r="J885" s="288"/>
      <c r="K885" s="289"/>
      <c r="L885" s="280" t="s">
        <v>221</v>
      </c>
      <c r="M885" s="287" t="s">
        <v>139</v>
      </c>
      <c r="N885" s="288"/>
      <c r="O885" s="288"/>
      <c r="P885" s="289"/>
      <c r="Q885" s="280" t="s">
        <v>221</v>
      </c>
      <c r="R885" s="287" t="s">
        <v>139</v>
      </c>
      <c r="S885" s="288"/>
      <c r="T885" s="288"/>
      <c r="U885" s="288"/>
      <c r="V885" s="289"/>
      <c r="W885" s="280" t="s">
        <v>221</v>
      </c>
      <c r="X885" s="287" t="s">
        <v>139</v>
      </c>
      <c r="Y885" s="288"/>
      <c r="Z885" s="288"/>
      <c r="AA885" s="289"/>
      <c r="AB885" s="280" t="s">
        <v>221</v>
      </c>
      <c r="AC885" s="287" t="s">
        <v>139</v>
      </c>
      <c r="AD885" s="288"/>
      <c r="AE885" s="288"/>
      <c r="AF885" s="289"/>
      <c r="AG885" s="280" t="s">
        <v>221</v>
      </c>
      <c r="AH885" s="287" t="s">
        <v>139</v>
      </c>
      <c r="AI885" s="288"/>
      <c r="AJ885" s="288"/>
      <c r="AK885" s="288"/>
      <c r="AL885" s="289"/>
      <c r="AM885" s="280" t="s">
        <v>221</v>
      </c>
      <c r="AN885" s="287" t="s">
        <v>139</v>
      </c>
      <c r="AO885" s="288"/>
      <c r="AP885" s="288"/>
      <c r="AQ885" s="289"/>
      <c r="AR885" s="280" t="s">
        <v>221</v>
      </c>
      <c r="AS885" s="287" t="s">
        <v>139</v>
      </c>
      <c r="AT885" s="288"/>
      <c r="AU885" s="288"/>
      <c r="AV885" s="288"/>
      <c r="AW885" s="256"/>
      <c r="AX885" s="280" t="s">
        <v>221</v>
      </c>
      <c r="AY885" s="287" t="s">
        <v>139</v>
      </c>
      <c r="AZ885" s="288"/>
      <c r="BA885" s="288"/>
      <c r="BB885" s="289"/>
      <c r="BC885" s="280" t="s">
        <v>221</v>
      </c>
      <c r="BD885" s="287" t="s">
        <v>139</v>
      </c>
      <c r="BE885" s="288"/>
      <c r="BF885" s="288"/>
      <c r="BG885" s="289"/>
      <c r="BH885" s="280" t="s">
        <v>221</v>
      </c>
      <c r="BI885" s="287" t="s">
        <v>139</v>
      </c>
      <c r="BJ885" s="288"/>
      <c r="BK885" s="288"/>
      <c r="BL885" s="288"/>
      <c r="BM885" s="289"/>
      <c r="BN885" s="280" t="s">
        <v>221</v>
      </c>
      <c r="BO885" s="287" t="s">
        <v>316</v>
      </c>
      <c r="BP885" s="288"/>
      <c r="BQ885" s="288"/>
      <c r="BR885" s="288"/>
      <c r="BS885" s="280" t="s">
        <v>221</v>
      </c>
      <c r="BT885" s="287" t="s">
        <v>316</v>
      </c>
      <c r="BU885" s="288"/>
      <c r="BV885" s="288"/>
      <c r="BW885" s="288"/>
      <c r="BX885" s="280" t="s">
        <v>221</v>
      </c>
      <c r="BY885" s="287" t="s">
        <v>316</v>
      </c>
      <c r="BZ885" s="288"/>
      <c r="CA885" s="288"/>
      <c r="CB885" s="280" t="s">
        <v>221</v>
      </c>
      <c r="CC885" s="287" t="s">
        <v>316</v>
      </c>
      <c r="CD885" s="288"/>
      <c r="CE885" s="288"/>
      <c r="CF885" s="288"/>
      <c r="CG885" s="288"/>
      <c r="CH885" s="280" t="s">
        <v>221</v>
      </c>
    </row>
    <row r="886" spans="1:86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1"/>
      <c r="H886" s="138" t="s">
        <v>141</v>
      </c>
      <c r="I886" s="138" t="s">
        <v>142</v>
      </c>
      <c r="J886" s="138" t="s">
        <v>143</v>
      </c>
      <c r="K886" s="138" t="s">
        <v>144</v>
      </c>
      <c r="L886" s="281"/>
      <c r="M886" s="138" t="s">
        <v>145</v>
      </c>
      <c r="N886" s="138" t="s">
        <v>146</v>
      </c>
      <c r="O886" s="138" t="s">
        <v>147</v>
      </c>
      <c r="P886" s="138" t="s">
        <v>148</v>
      </c>
      <c r="Q886" s="281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1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1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1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1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1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1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1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1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1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1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1"/>
      <c r="BY886" s="138" t="s">
        <v>326</v>
      </c>
      <c r="BZ886" s="138" t="s">
        <v>146</v>
      </c>
      <c r="CA886" s="138" t="s">
        <v>327</v>
      </c>
      <c r="CB886" s="281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1"/>
    </row>
    <row r="887" spans="1:86" ht="18" x14ac:dyDescent="0.25">
      <c r="A887" s="282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</row>
    <row r="888" spans="1:86" ht="18" x14ac:dyDescent="0.25">
      <c r="A888" s="283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0</v>
      </c>
      <c r="CF888" s="135">
        <f>'Нарххо 2024'!CF888</f>
        <v>0</v>
      </c>
      <c r="CG888" s="135">
        <f>'Нарххо 2024'!CG888</f>
        <v>0</v>
      </c>
      <c r="CH888" s="169">
        <f>'Нарххо 2024'!CH888</f>
        <v>6</v>
      </c>
    </row>
    <row r="889" spans="1:86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0</v>
      </c>
      <c r="CF889" s="135">
        <f>'Нарххо 2024'!CF889</f>
        <v>0</v>
      </c>
      <c r="CG889" s="135">
        <f>'Нарххо 2024'!CG889</f>
        <v>0</v>
      </c>
      <c r="CH889" s="169">
        <f>'Нарххо 2024'!CH889</f>
        <v>5</v>
      </c>
    </row>
    <row r="890" spans="1:86" ht="18" x14ac:dyDescent="0.25">
      <c r="A890" s="282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0</v>
      </c>
      <c r="CG890" s="135">
        <f>'Нарххо 2024'!CG890</f>
        <v>0</v>
      </c>
      <c r="CH890" s="169" t="e">
        <f>'Нарххо 2024'!CH890</f>
        <v>#DIV/0!</v>
      </c>
    </row>
    <row r="891" spans="1:86" ht="18" x14ac:dyDescent="0.25">
      <c r="A891" s="283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0</v>
      </c>
      <c r="CF891" s="135">
        <f>'Нарххо 2024'!CF891</f>
        <v>0</v>
      </c>
      <c r="CG891" s="135">
        <f>'Нарххо 2024'!CG891</f>
        <v>0</v>
      </c>
      <c r="CH891" s="169">
        <f>'Нарххо 2024'!CH891</f>
        <v>3.3099999999999996</v>
      </c>
    </row>
    <row r="892" spans="1:86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0</v>
      </c>
      <c r="CF892" s="135">
        <f>'Нарххо 2024'!CF892</f>
        <v>0</v>
      </c>
      <c r="CG892" s="135">
        <f>'Нарххо 2024'!CG892</f>
        <v>0</v>
      </c>
      <c r="CH892" s="169">
        <f>'Нарххо 2024'!CH892</f>
        <v>4.5999999999999996</v>
      </c>
    </row>
    <row r="893" spans="1:86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0</v>
      </c>
      <c r="CF893" s="135">
        <f>'Нарххо 2024'!CF893</f>
        <v>0</v>
      </c>
      <c r="CG893" s="135">
        <f>'Нарххо 2024'!CG893</f>
        <v>0</v>
      </c>
      <c r="CH893" s="169">
        <f>'Нарххо 2024'!CH893</f>
        <v>20</v>
      </c>
    </row>
    <row r="894" spans="1:86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0</v>
      </c>
      <c r="CF894" s="135">
        <f>'Нарххо 2024'!CF894</f>
        <v>0</v>
      </c>
      <c r="CG894" s="135">
        <f>'Нарххо 2024'!CG894</f>
        <v>0</v>
      </c>
      <c r="CH894" s="169">
        <f>'Нарххо 2024'!CH894</f>
        <v>19</v>
      </c>
    </row>
    <row r="895" spans="1:86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0</v>
      </c>
      <c r="CF895" s="135">
        <f>'Нарххо 2024'!CF895</f>
        <v>0</v>
      </c>
      <c r="CG895" s="135">
        <f>'Нарххо 2024'!CG895</f>
        <v>0</v>
      </c>
      <c r="CH895" s="169">
        <f>'Нарххо 2024'!CH895</f>
        <v>8</v>
      </c>
    </row>
    <row r="896" spans="1:86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0</v>
      </c>
      <c r="CF896" s="135">
        <f>'Нарххо 2024'!CF896</f>
        <v>0</v>
      </c>
      <c r="CG896" s="135">
        <f>'Нарххо 2024'!CG896</f>
        <v>0</v>
      </c>
      <c r="CH896" s="169">
        <f>'Нарххо 2024'!CH896</f>
        <v>14</v>
      </c>
    </row>
    <row r="897" spans="1:86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0</v>
      </c>
      <c r="CF897" s="135">
        <f>'Нарххо 2024'!CF897</f>
        <v>0</v>
      </c>
      <c r="CG897" s="135">
        <f>'Нарххо 2024'!CG897</f>
        <v>0</v>
      </c>
      <c r="CH897" s="169">
        <f>'Нарххо 2024'!CH897</f>
        <v>16</v>
      </c>
    </row>
    <row r="898" spans="1:86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0</v>
      </c>
      <c r="CF898" s="135">
        <f>'Нарххо 2024'!CF898</f>
        <v>0</v>
      </c>
      <c r="CG898" s="135">
        <f>'Нарххо 2024'!CG898</f>
        <v>0</v>
      </c>
      <c r="CH898" s="169">
        <f>'Нарххо 2024'!CH898</f>
        <v>17</v>
      </c>
    </row>
    <row r="899" spans="1:86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0</v>
      </c>
      <c r="CF899" s="135">
        <f>'Нарххо 2024'!CF899</f>
        <v>0</v>
      </c>
      <c r="CG899" s="135">
        <f>'Нарххо 2024'!CG899</f>
        <v>0</v>
      </c>
      <c r="CH899" s="169">
        <f>'Нарххо 2024'!CH899</f>
        <v>88</v>
      </c>
    </row>
    <row r="900" spans="1:86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0</v>
      </c>
      <c r="CF900" s="135">
        <f>'Нарххо 2024'!CF900</f>
        <v>0</v>
      </c>
      <c r="CG900" s="135">
        <f>'Нарххо 2024'!CG900</f>
        <v>0</v>
      </c>
      <c r="CH900" s="169">
        <f>'Нарххо 2024'!CH900</f>
        <v>90</v>
      </c>
    </row>
    <row r="901" spans="1:86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0</v>
      </c>
      <c r="CF901" s="135">
        <f>'Нарххо 2024'!CF901</f>
        <v>0</v>
      </c>
      <c r="CG901" s="135">
        <f>'Нарххо 2024'!CG901</f>
        <v>0</v>
      </c>
      <c r="CH901" s="169">
        <f>'Нарххо 2024'!CH901</f>
        <v>5</v>
      </c>
    </row>
    <row r="902" spans="1:86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0</v>
      </c>
      <c r="CF902" s="135">
        <f>'Нарххо 2024'!CF902</f>
        <v>0</v>
      </c>
      <c r="CG902" s="135">
        <f>'Нарххо 2024'!CG902</f>
        <v>0</v>
      </c>
      <c r="CH902" s="169">
        <f>'Нарххо 2024'!CH902</f>
        <v>13</v>
      </c>
    </row>
    <row r="903" spans="1:86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0</v>
      </c>
      <c r="CF903" s="135">
        <f>'Нарххо 2024'!CF903</f>
        <v>0</v>
      </c>
      <c r="CG903" s="135">
        <f>'Нарххо 2024'!CG903</f>
        <v>0</v>
      </c>
      <c r="CH903" s="169">
        <f>'Нарххо 2024'!CH903</f>
        <v>11.5</v>
      </c>
    </row>
    <row r="904" spans="1:86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0</v>
      </c>
      <c r="CF904" s="135">
        <f>'Нарххо 2024'!CF904</f>
        <v>0</v>
      </c>
      <c r="CG904" s="135">
        <f>'Нарххо 2024'!CG904</f>
        <v>0</v>
      </c>
      <c r="CH904" s="169">
        <f>'Нарххо 2024'!CH904</f>
        <v>55</v>
      </c>
    </row>
    <row r="905" spans="1:86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0</v>
      </c>
      <c r="CF905" s="135">
        <f>'Нарххо 2024'!CF905</f>
        <v>0</v>
      </c>
      <c r="CG905" s="135">
        <f>'Нарххо 2024'!CG905</f>
        <v>0</v>
      </c>
      <c r="CH905" s="169">
        <f>'Нарххо 2024'!CH905</f>
        <v>55</v>
      </c>
    </row>
    <row r="906" spans="1:86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0</v>
      </c>
      <c r="CF906" s="135">
        <f>'Нарххо 2024'!CF906</f>
        <v>0</v>
      </c>
      <c r="CG906" s="135">
        <f>'Нарххо 2024'!CG906</f>
        <v>0</v>
      </c>
      <c r="CH906" s="169">
        <f>'Нарххо 2024'!CH906</f>
        <v>5.1999999999999993</v>
      </c>
    </row>
    <row r="907" spans="1:86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0</v>
      </c>
      <c r="CF907" s="135">
        <f>'Нарххо 2024'!CF907</f>
        <v>0</v>
      </c>
      <c r="CG907" s="135">
        <f>'Нарххо 2024'!CG907</f>
        <v>0</v>
      </c>
      <c r="CH907" s="169">
        <f>'Нарххо 2024'!CH907</f>
        <v>4.2</v>
      </c>
    </row>
    <row r="908" spans="1:86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0</v>
      </c>
      <c r="CF908" s="135">
        <f>'Нарххо 2024'!CF908</f>
        <v>0</v>
      </c>
      <c r="CG908" s="135">
        <f>'Нарххо 2024'!CG908</f>
        <v>0</v>
      </c>
      <c r="CH908" s="169">
        <f>'Нарххо 2024'!CH908</f>
        <v>4</v>
      </c>
    </row>
    <row r="909" spans="1:86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0</v>
      </c>
      <c r="CF909" s="135">
        <f>'Нарххо 2024'!CF909</f>
        <v>0</v>
      </c>
      <c r="CG909" s="135">
        <f>'Нарххо 2024'!CG909</f>
        <v>0</v>
      </c>
      <c r="CH909" s="169">
        <f>'Нарххо 2024'!CH909</f>
        <v>14</v>
      </c>
    </row>
    <row r="910" spans="1:86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0</v>
      </c>
      <c r="CF910" s="135">
        <f>'Нарххо 2024'!CF910</f>
        <v>0</v>
      </c>
      <c r="CG910" s="135">
        <f>'Нарххо 2024'!CG910</f>
        <v>0</v>
      </c>
      <c r="CH910" s="169">
        <f>'Нарххо 2024'!CH910</f>
        <v>16</v>
      </c>
    </row>
    <row r="911" spans="1:86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0</v>
      </c>
      <c r="CF911" s="135">
        <f>'Нарххо 2024'!CF911</f>
        <v>0</v>
      </c>
      <c r="CG911" s="135">
        <f>'Нарххо 2024'!CG911</f>
        <v>0</v>
      </c>
      <c r="CH911" s="169">
        <f>'Нарххо 2024'!CH911</f>
        <v>16</v>
      </c>
    </row>
    <row r="912" spans="1:86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0</v>
      </c>
      <c r="CF912" s="135">
        <f>'Нарххо 2024'!CF912</f>
        <v>0</v>
      </c>
      <c r="CG912" s="135">
        <f>'Нарххо 2024'!CG912</f>
        <v>0</v>
      </c>
      <c r="CH912" s="169">
        <f>'Нарххо 2024'!CH912</f>
        <v>5</v>
      </c>
    </row>
    <row r="913" spans="1:86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0</v>
      </c>
      <c r="CF913" s="135">
        <f>'Нарххо 2024'!CF913</f>
        <v>0</v>
      </c>
      <c r="CG913" s="135">
        <f>'Нарххо 2024'!CG913</f>
        <v>0</v>
      </c>
      <c r="CH913" s="169">
        <f>'Нарххо 2024'!CH913</f>
        <v>5</v>
      </c>
    </row>
    <row r="914" spans="1:86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0</v>
      </c>
      <c r="CF914" s="135">
        <f>'Нарххо 2024'!CF914</f>
        <v>0</v>
      </c>
      <c r="CG914" s="135">
        <f>'Нарххо 2024'!CG914</f>
        <v>0</v>
      </c>
      <c r="CH914" s="169">
        <f>'Нарххо 2024'!CH914</f>
        <v>60</v>
      </c>
    </row>
    <row r="915" spans="1:86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0</v>
      </c>
      <c r="CF915" s="135">
        <f>'Нарххо 2024'!CF915</f>
        <v>0</v>
      </c>
      <c r="CG915" s="135">
        <f>'Нарххо 2024'!CG915</f>
        <v>0</v>
      </c>
      <c r="CH915" s="169">
        <f>'Нарххо 2024'!CH915</f>
        <v>7</v>
      </c>
    </row>
    <row r="916" spans="1:86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0</v>
      </c>
      <c r="CF916" s="135">
        <f>'Нарххо 2024'!CF916</f>
        <v>0</v>
      </c>
      <c r="CG916" s="135">
        <f>'Нарххо 2024'!CG916</f>
        <v>0</v>
      </c>
      <c r="CH916" s="169">
        <f>'Нарххо 2024'!CH916</f>
        <v>11</v>
      </c>
    </row>
    <row r="917" spans="1:86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0</v>
      </c>
      <c r="CF917" s="135">
        <f>'Нарххо 2024'!CF917</f>
        <v>0</v>
      </c>
      <c r="CG917" s="135">
        <f>'Нарххо 2024'!CG917</f>
        <v>0</v>
      </c>
      <c r="CH917" s="169">
        <f>'Нарххо 2024'!CH917</f>
        <v>11</v>
      </c>
    </row>
    <row r="918" spans="1:86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</row>
    <row r="919" spans="1:86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0</v>
      </c>
      <c r="CF919" s="135">
        <f>'Нарххо 2024'!CF919</f>
        <v>0</v>
      </c>
      <c r="CG919" s="135">
        <f>'Нарххо 2024'!CG919</f>
        <v>0</v>
      </c>
      <c r="CH919" s="169">
        <f>'Нарххо 2024'!CH919</f>
        <v>10.850999999999999</v>
      </c>
    </row>
    <row r="920" spans="1:86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0</v>
      </c>
      <c r="CF920" s="135">
        <f>'Нарххо 2024'!CF920</f>
        <v>0</v>
      </c>
      <c r="CG920" s="135">
        <f>'Нарххо 2024'!CG920</f>
        <v>0</v>
      </c>
      <c r="CH920" s="169">
        <f>'Нарххо 2024'!CH920</f>
        <v>10.934999999999999</v>
      </c>
    </row>
    <row r="921" spans="1:8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B921" s="261"/>
      <c r="CH921" s="261"/>
    </row>
    <row r="922" spans="1:8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B922" s="261"/>
      <c r="CH922" s="261"/>
    </row>
    <row r="923" spans="1:8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B923" s="261"/>
      <c r="CH923" s="261"/>
    </row>
    <row r="924" spans="1:86" ht="18" x14ac:dyDescent="0.25">
      <c r="A924" s="299" t="s">
        <v>200</v>
      </c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299"/>
      <c r="AM924" s="299"/>
      <c r="AN924" s="299"/>
      <c r="AO924" s="299"/>
      <c r="AP924" s="299"/>
      <c r="AQ924" s="299"/>
      <c r="AR924" s="299"/>
      <c r="AS924" s="299"/>
      <c r="AT924" s="299"/>
      <c r="AU924" s="299"/>
      <c r="AV924" s="299"/>
      <c r="AW924" s="299"/>
      <c r="AX924" s="299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299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299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299"/>
    </row>
    <row r="925" spans="1:86" ht="18.75" customHeight="1" x14ac:dyDescent="0.3">
      <c r="A925" s="212"/>
      <c r="B925" s="257"/>
      <c r="C925" s="300" t="s">
        <v>220</v>
      </c>
      <c r="D925" s="301"/>
      <c r="E925" s="301"/>
      <c r="F925" s="301"/>
      <c r="G925" s="301"/>
      <c r="H925" s="301"/>
      <c r="I925" s="301"/>
      <c r="J925" s="301"/>
      <c r="K925" s="301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  <c r="AJ925" s="301"/>
      <c r="AK925" s="301"/>
      <c r="AL925" s="301"/>
      <c r="AM925" s="301"/>
      <c r="AN925" s="301"/>
      <c r="AO925" s="301"/>
      <c r="AP925" s="301"/>
      <c r="AQ925" s="301"/>
      <c r="AR925" s="301"/>
      <c r="AS925" s="301"/>
      <c r="AT925" s="301"/>
      <c r="AU925" s="301"/>
      <c r="AV925" s="301"/>
      <c r="AW925" s="301"/>
      <c r="AX925" s="301"/>
      <c r="AY925" s="301"/>
      <c r="AZ925" s="301"/>
      <c r="BA925" s="301"/>
      <c r="BB925" s="301"/>
      <c r="BC925" s="301"/>
      <c r="BD925" s="301"/>
      <c r="BE925" s="301"/>
      <c r="BF925" s="301"/>
      <c r="BG925" s="301"/>
      <c r="BH925" s="301"/>
      <c r="BI925" s="301"/>
      <c r="BJ925" s="301"/>
      <c r="BK925" s="301"/>
      <c r="BL925" s="301"/>
      <c r="BM925" s="301"/>
      <c r="BN925" s="301"/>
      <c r="BO925" s="301"/>
      <c r="BP925" s="301"/>
      <c r="BQ925" s="301"/>
      <c r="BR925" s="301"/>
      <c r="BS925" s="301"/>
      <c r="BT925" s="301"/>
      <c r="BU925" s="301"/>
      <c r="BV925" s="301"/>
      <c r="BW925" s="301"/>
      <c r="BX925" s="301"/>
      <c r="BY925" s="301"/>
      <c r="BZ925" s="301"/>
      <c r="CA925" s="301"/>
      <c r="CB925" s="301"/>
      <c r="CC925" s="301"/>
      <c r="CD925" s="301"/>
      <c r="CE925" s="301"/>
      <c r="CF925" s="301"/>
      <c r="CG925" s="301"/>
      <c r="CH925" s="302"/>
    </row>
    <row r="926" spans="1:86" ht="18.75" customHeight="1" x14ac:dyDescent="0.3">
      <c r="A926" s="218"/>
      <c r="B926" s="198"/>
      <c r="C926" s="284" t="s">
        <v>139</v>
      </c>
      <c r="D926" s="285"/>
      <c r="E926" s="285"/>
      <c r="F926" s="286"/>
      <c r="G926" s="280" t="s">
        <v>221</v>
      </c>
      <c r="H926" s="287" t="s">
        <v>139</v>
      </c>
      <c r="I926" s="288"/>
      <c r="J926" s="288"/>
      <c r="K926" s="289"/>
      <c r="L926" s="280" t="s">
        <v>221</v>
      </c>
      <c r="M926" s="287" t="s">
        <v>139</v>
      </c>
      <c r="N926" s="288"/>
      <c r="O926" s="288"/>
      <c r="P926" s="289"/>
      <c r="Q926" s="280" t="s">
        <v>221</v>
      </c>
      <c r="R926" s="287" t="s">
        <v>139</v>
      </c>
      <c r="S926" s="288"/>
      <c r="T926" s="288"/>
      <c r="U926" s="288"/>
      <c r="V926" s="289"/>
      <c r="W926" s="280" t="s">
        <v>221</v>
      </c>
      <c r="X926" s="287" t="s">
        <v>139</v>
      </c>
      <c r="Y926" s="288"/>
      <c r="Z926" s="288"/>
      <c r="AA926" s="289"/>
      <c r="AB926" s="280" t="s">
        <v>221</v>
      </c>
      <c r="AC926" s="287" t="s">
        <v>139</v>
      </c>
      <c r="AD926" s="288"/>
      <c r="AE926" s="288"/>
      <c r="AF926" s="289"/>
      <c r="AG926" s="280" t="s">
        <v>221</v>
      </c>
      <c r="AH926" s="287" t="s">
        <v>139</v>
      </c>
      <c r="AI926" s="288"/>
      <c r="AJ926" s="288"/>
      <c r="AK926" s="288"/>
      <c r="AL926" s="289"/>
      <c r="AM926" s="280" t="s">
        <v>221</v>
      </c>
      <c r="AN926" s="287" t="s">
        <v>139</v>
      </c>
      <c r="AO926" s="288"/>
      <c r="AP926" s="288"/>
      <c r="AQ926" s="289"/>
      <c r="AR926" s="280" t="s">
        <v>221</v>
      </c>
      <c r="AS926" s="287" t="s">
        <v>139</v>
      </c>
      <c r="AT926" s="288"/>
      <c r="AU926" s="288"/>
      <c r="AV926" s="288"/>
      <c r="AW926" s="256"/>
      <c r="AX926" s="280" t="s">
        <v>221</v>
      </c>
      <c r="AY926" s="287" t="s">
        <v>139</v>
      </c>
      <c r="AZ926" s="288"/>
      <c r="BA926" s="288"/>
      <c r="BB926" s="289"/>
      <c r="BC926" s="280" t="s">
        <v>221</v>
      </c>
      <c r="BD926" s="287" t="s">
        <v>139</v>
      </c>
      <c r="BE926" s="288"/>
      <c r="BF926" s="288"/>
      <c r="BG926" s="289"/>
      <c r="BH926" s="280" t="s">
        <v>221</v>
      </c>
      <c r="BI926" s="287" t="s">
        <v>139</v>
      </c>
      <c r="BJ926" s="288"/>
      <c r="BK926" s="288"/>
      <c r="BL926" s="288"/>
      <c r="BM926" s="289"/>
      <c r="BN926" s="280" t="s">
        <v>221</v>
      </c>
      <c r="BO926" s="287" t="s">
        <v>316</v>
      </c>
      <c r="BP926" s="288"/>
      <c r="BQ926" s="288"/>
      <c r="BR926" s="288"/>
      <c r="BS926" s="280" t="s">
        <v>221</v>
      </c>
      <c r="BT926" s="287" t="s">
        <v>316</v>
      </c>
      <c r="BU926" s="288"/>
      <c r="BV926" s="288"/>
      <c r="BW926" s="288"/>
      <c r="BX926" s="280" t="s">
        <v>221</v>
      </c>
      <c r="BY926" s="287" t="s">
        <v>316</v>
      </c>
      <c r="BZ926" s="288"/>
      <c r="CA926" s="288"/>
      <c r="CB926" s="280" t="s">
        <v>221</v>
      </c>
      <c r="CC926" s="287" t="s">
        <v>316</v>
      </c>
      <c r="CD926" s="288"/>
      <c r="CE926" s="288"/>
      <c r="CF926" s="288"/>
      <c r="CG926" s="288"/>
      <c r="CH926" s="280" t="s">
        <v>221</v>
      </c>
    </row>
    <row r="927" spans="1:86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1"/>
      <c r="H927" s="138" t="s">
        <v>141</v>
      </c>
      <c r="I927" s="138" t="s">
        <v>142</v>
      </c>
      <c r="J927" s="138" t="s">
        <v>143</v>
      </c>
      <c r="K927" s="138" t="s">
        <v>144</v>
      </c>
      <c r="L927" s="281"/>
      <c r="M927" s="138" t="s">
        <v>145</v>
      </c>
      <c r="N927" s="138" t="s">
        <v>146</v>
      </c>
      <c r="O927" s="138" t="s">
        <v>147</v>
      </c>
      <c r="P927" s="138" t="s">
        <v>148</v>
      </c>
      <c r="Q927" s="281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1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1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1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1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1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1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1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1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1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1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1"/>
      <c r="BY927" s="138" t="s">
        <v>326</v>
      </c>
      <c r="BZ927" s="138" t="s">
        <v>146</v>
      </c>
      <c r="CA927" s="138" t="s">
        <v>327</v>
      </c>
      <c r="CB927" s="281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1"/>
    </row>
    <row r="928" spans="1:86" ht="18" x14ac:dyDescent="0.25">
      <c r="A928" s="282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</row>
    <row r="929" spans="1:86" ht="18" x14ac:dyDescent="0.25">
      <c r="A929" s="283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0</v>
      </c>
      <c r="CF929" s="135">
        <f>'Нарххо 2024'!CF929</f>
        <v>0</v>
      </c>
      <c r="CG929" s="135">
        <f>'Нарххо 2024'!CG929</f>
        <v>0</v>
      </c>
      <c r="CH929" s="169">
        <f>'Нарххо 2024'!CH929</f>
        <v>5.75</v>
      </c>
    </row>
    <row r="930" spans="1:86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0</v>
      </c>
      <c r="CF930" s="135">
        <f>'Нарххо 2024'!CF930</f>
        <v>0</v>
      </c>
      <c r="CG930" s="135">
        <f>'Нарххо 2024'!CG930</f>
        <v>0</v>
      </c>
      <c r="CH930" s="169">
        <f>'Нарххо 2024'!CH930</f>
        <v>6</v>
      </c>
    </row>
    <row r="931" spans="1:86" ht="18" x14ac:dyDescent="0.25">
      <c r="A931" s="282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0</v>
      </c>
      <c r="CH931" s="169" t="e">
        <f>'Нарххо 2024'!CH931</f>
        <v>#DIV/0!</v>
      </c>
    </row>
    <row r="932" spans="1:86" ht="18" x14ac:dyDescent="0.25">
      <c r="A932" s="283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0</v>
      </c>
      <c r="CF932" s="135">
        <f>'Нарххо 2024'!CF932</f>
        <v>0</v>
      </c>
      <c r="CG932" s="135">
        <f>'Нарххо 2024'!CG932</f>
        <v>0</v>
      </c>
      <c r="CH932" s="169">
        <f>'Нарххо 2024'!CH932</f>
        <v>3.3</v>
      </c>
    </row>
    <row r="933" spans="1:86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0</v>
      </c>
      <c r="CF933" s="135">
        <f>'Нарххо 2024'!CF933</f>
        <v>0</v>
      </c>
      <c r="CG933" s="135">
        <f>'Нарххо 2024'!CG933</f>
        <v>0</v>
      </c>
      <c r="CH933" s="169">
        <f>'Нарххо 2024'!CH933</f>
        <v>5</v>
      </c>
    </row>
    <row r="934" spans="1:86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0</v>
      </c>
      <c r="CF934" s="135">
        <f>'Нарххо 2024'!CF934</f>
        <v>0</v>
      </c>
      <c r="CG934" s="135">
        <f>'Нарххо 2024'!CG934</f>
        <v>0</v>
      </c>
      <c r="CH934" s="169">
        <f>'Нарххо 2024'!CH934</f>
        <v>16.5</v>
      </c>
    </row>
    <row r="935" spans="1:86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0</v>
      </c>
      <c r="CF935" s="135">
        <f>'Нарххо 2024'!CF935</f>
        <v>0</v>
      </c>
      <c r="CG935" s="135">
        <f>'Нарххо 2024'!CG935</f>
        <v>0</v>
      </c>
      <c r="CH935" s="169">
        <f>'Нарххо 2024'!CH935</f>
        <v>17</v>
      </c>
    </row>
    <row r="936" spans="1:86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0</v>
      </c>
      <c r="CF936" s="135">
        <f>'Нарххо 2024'!CF936</f>
        <v>0</v>
      </c>
      <c r="CG936" s="135">
        <f>'Нарххо 2024'!CG936</f>
        <v>0</v>
      </c>
      <c r="CH936" s="169">
        <f>'Нарххо 2024'!CH936</f>
        <v>13</v>
      </c>
    </row>
    <row r="937" spans="1:86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0</v>
      </c>
      <c r="CF937" s="135">
        <f>'Нарххо 2024'!CF937</f>
        <v>0</v>
      </c>
      <c r="CG937" s="135">
        <f>'Нарххо 2024'!CG937</f>
        <v>0</v>
      </c>
      <c r="CH937" s="169">
        <f>'Нарххо 2024'!CH937</f>
        <v>14</v>
      </c>
    </row>
    <row r="938" spans="1:86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0</v>
      </c>
      <c r="CF938" s="135">
        <f>'Нарххо 2024'!CF938</f>
        <v>0</v>
      </c>
      <c r="CG938" s="135">
        <f>'Нарххо 2024'!CG938</f>
        <v>0</v>
      </c>
      <c r="CH938" s="169">
        <f>'Нарххо 2024'!CH938</f>
        <v>17</v>
      </c>
    </row>
    <row r="939" spans="1:86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0</v>
      </c>
      <c r="CF939" s="135">
        <f>'Нарххо 2024'!CF939</f>
        <v>0</v>
      </c>
      <c r="CG939" s="135">
        <f>'Нарххо 2024'!CG939</f>
        <v>0</v>
      </c>
      <c r="CH939" s="169">
        <f>'Нарххо 2024'!CH939</f>
        <v>18</v>
      </c>
    </row>
    <row r="940" spans="1:86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0</v>
      </c>
      <c r="CF940" s="135">
        <f>'Нарххо 2024'!CF940</f>
        <v>0</v>
      </c>
      <c r="CG940" s="135">
        <f>'Нарххо 2024'!CG940</f>
        <v>0</v>
      </c>
      <c r="CH940" s="169">
        <f>'Нарххо 2024'!CH940</f>
        <v>81.5</v>
      </c>
    </row>
    <row r="941" spans="1:86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0</v>
      </c>
      <c r="CF941" s="135">
        <f>'Нарххо 2024'!CF941</f>
        <v>0</v>
      </c>
      <c r="CG941" s="135">
        <f>'Нарххо 2024'!CG941</f>
        <v>0</v>
      </c>
      <c r="CH941" s="169">
        <f>'Нарххо 2024'!CH941</f>
        <v>90</v>
      </c>
    </row>
    <row r="942" spans="1:86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0</v>
      </c>
      <c r="CF942" s="135">
        <f>'Нарххо 2024'!CF942</f>
        <v>0</v>
      </c>
      <c r="CG942" s="135">
        <f>'Нарххо 2024'!CG942</f>
        <v>0</v>
      </c>
      <c r="CH942" s="169">
        <f>'Нарххо 2024'!CH942</f>
        <v>5</v>
      </c>
    </row>
    <row r="943" spans="1:86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0</v>
      </c>
      <c r="CF943" s="135">
        <f>'Нарххо 2024'!CF943</f>
        <v>0</v>
      </c>
      <c r="CG943" s="135">
        <f>'Нарххо 2024'!CG943</f>
        <v>0</v>
      </c>
      <c r="CH943" s="169">
        <f>'Нарххо 2024'!CH943</f>
        <v>13.3</v>
      </c>
    </row>
    <row r="944" spans="1:86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0</v>
      </c>
      <c r="CF944" s="135">
        <f>'Нарххо 2024'!CF944</f>
        <v>0</v>
      </c>
      <c r="CG944" s="135">
        <f>'Нарххо 2024'!CG944</f>
        <v>0</v>
      </c>
      <c r="CH944" s="169">
        <f>'Нарххо 2024'!CH944</f>
        <v>11</v>
      </c>
    </row>
    <row r="945" spans="1:86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0</v>
      </c>
      <c r="CF945" s="135">
        <f>'Нарххо 2024'!CF945</f>
        <v>0</v>
      </c>
      <c r="CG945" s="135">
        <f>'Нарххо 2024'!CG945</f>
        <v>0</v>
      </c>
      <c r="CH945" s="169">
        <f>'Нарххо 2024'!CH945</f>
        <v>50</v>
      </c>
    </row>
    <row r="946" spans="1:86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0</v>
      </c>
      <c r="CF946" s="135">
        <f>'Нарххо 2024'!CF946</f>
        <v>0</v>
      </c>
      <c r="CG946" s="135">
        <f>'Нарххо 2024'!CG946</f>
        <v>0</v>
      </c>
      <c r="CH946" s="169">
        <f>'Нарххо 2024'!CH946</f>
        <v>50</v>
      </c>
    </row>
    <row r="947" spans="1:86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0</v>
      </c>
      <c r="CF947" s="135">
        <f>'Нарххо 2024'!CF947</f>
        <v>0</v>
      </c>
      <c r="CG947" s="135">
        <f>'Нарххо 2024'!CG947</f>
        <v>0</v>
      </c>
      <c r="CH947" s="169">
        <f>'Нарххо 2024'!CH947</f>
        <v>5.4</v>
      </c>
    </row>
    <row r="948" spans="1:86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0</v>
      </c>
      <c r="CF948" s="135">
        <f>'Нарххо 2024'!CF948</f>
        <v>0</v>
      </c>
      <c r="CG948" s="135">
        <f>'Нарххо 2024'!CG948</f>
        <v>0</v>
      </c>
      <c r="CH948" s="169">
        <f>'Нарххо 2024'!CH948</f>
        <v>4.5999999999999996</v>
      </c>
    </row>
    <row r="949" spans="1:86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0</v>
      </c>
      <c r="CF949" s="135">
        <f>'Нарххо 2024'!CF949</f>
        <v>0</v>
      </c>
      <c r="CG949" s="135">
        <f>'Нарххо 2024'!CG949</f>
        <v>0</v>
      </c>
      <c r="CH949" s="169">
        <f>'Нарххо 2024'!CH949</f>
        <v>4</v>
      </c>
    </row>
    <row r="950" spans="1:86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0</v>
      </c>
      <c r="CF950" s="135">
        <f>'Нарххо 2024'!CF950</f>
        <v>0</v>
      </c>
      <c r="CG950" s="135">
        <f>'Нарххо 2024'!CG950</f>
        <v>0</v>
      </c>
      <c r="CH950" s="169">
        <f>'Нарххо 2024'!CH950</f>
        <v>20</v>
      </c>
    </row>
    <row r="951" spans="1:86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0</v>
      </c>
      <c r="CF951" s="135">
        <f>'Нарххо 2024'!CF951</f>
        <v>0</v>
      </c>
      <c r="CG951" s="135">
        <f>'Нарххо 2024'!CG951</f>
        <v>0</v>
      </c>
      <c r="CH951" s="169">
        <f>'Нарххо 2024'!CH951</f>
        <v>22</v>
      </c>
    </row>
    <row r="952" spans="1:86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0</v>
      </c>
      <c r="CF952" s="135">
        <f>'Нарххо 2024'!CF952</f>
        <v>0</v>
      </c>
      <c r="CG952" s="135">
        <f>'Нарххо 2024'!CG952</f>
        <v>0</v>
      </c>
      <c r="CH952" s="169">
        <f>'Нарххо 2024'!CH952</f>
        <v>17</v>
      </c>
    </row>
    <row r="953" spans="1:86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0</v>
      </c>
      <c r="CF953" s="135">
        <f>'Нарххо 2024'!CF953</f>
        <v>0</v>
      </c>
      <c r="CG953" s="135">
        <f>'Нарххо 2024'!CG953</f>
        <v>0</v>
      </c>
      <c r="CH953" s="169">
        <f>'Нарххо 2024'!CH953</f>
        <v>3</v>
      </c>
    </row>
    <row r="954" spans="1:86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0</v>
      </c>
      <c r="CF954" s="135">
        <f>'Нарххо 2024'!CF954</f>
        <v>0</v>
      </c>
      <c r="CG954" s="135">
        <f>'Нарххо 2024'!CG954</f>
        <v>0</v>
      </c>
      <c r="CH954" s="169">
        <f>'Нарххо 2024'!CH954</f>
        <v>5</v>
      </c>
    </row>
    <row r="955" spans="1:86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0</v>
      </c>
      <c r="CF955" s="135">
        <f>'Нарххо 2024'!CF955</f>
        <v>0</v>
      </c>
      <c r="CG955" s="135">
        <f>'Нарххо 2024'!CG955</f>
        <v>0</v>
      </c>
      <c r="CH955" s="169">
        <f>'Нарххо 2024'!CH955</f>
        <v>50</v>
      </c>
    </row>
    <row r="956" spans="1:86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0</v>
      </c>
      <c r="CF956" s="135">
        <f>'Нарххо 2024'!CF956</f>
        <v>0</v>
      </c>
      <c r="CG956" s="135">
        <f>'Нарххо 2024'!CG956</f>
        <v>0</v>
      </c>
      <c r="CH956" s="169">
        <f>'Нарххо 2024'!CH956</f>
        <v>6.8</v>
      </c>
    </row>
    <row r="957" spans="1:86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0</v>
      </c>
      <c r="CF957" s="135">
        <f>'Нарххо 2024'!CF957</f>
        <v>0</v>
      </c>
      <c r="CG957" s="135">
        <f>'Нарххо 2024'!CG957</f>
        <v>0</v>
      </c>
      <c r="CH957" s="169">
        <f>'Нарххо 2024'!CH957</f>
        <v>10.4</v>
      </c>
    </row>
    <row r="958" spans="1:86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0</v>
      </c>
      <c r="CF958" s="135">
        <f>'Нарххо 2024'!CF958</f>
        <v>0</v>
      </c>
      <c r="CG958" s="135">
        <f>'Нарххо 2024'!CG958</f>
        <v>0</v>
      </c>
      <c r="CH958" s="169">
        <f>'Нарххо 2024'!CH958</f>
        <v>10.3</v>
      </c>
    </row>
    <row r="959" spans="1:86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</row>
    <row r="960" spans="1:86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0</v>
      </c>
      <c r="CF960" s="135">
        <f>'Нарххо 2024'!CF960</f>
        <v>0</v>
      </c>
      <c r="CG960" s="135">
        <f>'Нарххо 2024'!CG960</f>
        <v>0</v>
      </c>
      <c r="CH960" s="169">
        <f>'Нарххо 2024'!CH960</f>
        <v>10.835000000000001</v>
      </c>
    </row>
    <row r="961" spans="1:86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0</v>
      </c>
      <c r="CF961" s="135">
        <f>'Нарххо 2024'!CF961</f>
        <v>0</v>
      </c>
      <c r="CG961" s="135">
        <f>'Нарххо 2024'!CG961</f>
        <v>0</v>
      </c>
      <c r="CH961" s="169">
        <f>'Нарххо 2024'!CH961</f>
        <v>10.934999999999999</v>
      </c>
    </row>
    <row r="962" spans="1:8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B962" s="261"/>
      <c r="CH962" s="261"/>
    </row>
    <row r="963" spans="1:8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B963" s="261"/>
      <c r="CH963" s="261"/>
    </row>
    <row r="964" spans="1:8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B964" s="261"/>
      <c r="CH964" s="261"/>
    </row>
    <row r="965" spans="1:8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B965" s="261"/>
      <c r="CH965" s="261"/>
    </row>
    <row r="966" spans="1:86" ht="18" x14ac:dyDescent="0.25">
      <c r="A966" s="299" t="s">
        <v>200</v>
      </c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299"/>
      <c r="AM966" s="299"/>
      <c r="AN966" s="299"/>
      <c r="AO966" s="299"/>
      <c r="AP966" s="299"/>
      <c r="AQ966" s="299"/>
      <c r="AR966" s="299"/>
      <c r="AS966" s="299"/>
      <c r="AT966" s="299"/>
      <c r="AU966" s="299"/>
      <c r="AV966" s="299"/>
      <c r="AW966" s="299"/>
      <c r="AX966" s="299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299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299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299"/>
    </row>
    <row r="967" spans="1:86" x14ac:dyDescent="0.3">
      <c r="A967" s="212"/>
      <c r="B967" s="200"/>
      <c r="C967" s="300" t="s">
        <v>217</v>
      </c>
      <c r="D967" s="301"/>
      <c r="E967" s="301"/>
      <c r="F967" s="301"/>
      <c r="G967" s="301"/>
      <c r="H967" s="301"/>
      <c r="I967" s="301"/>
      <c r="J967" s="301"/>
      <c r="K967" s="301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  <c r="AA967" s="301"/>
      <c r="AB967" s="301"/>
      <c r="AC967" s="301"/>
      <c r="AD967" s="301"/>
      <c r="AE967" s="301"/>
      <c r="AF967" s="301"/>
      <c r="AG967" s="301"/>
      <c r="AH967" s="301"/>
      <c r="AI967" s="301"/>
      <c r="AJ967" s="301"/>
      <c r="AK967" s="301"/>
      <c r="AL967" s="301"/>
      <c r="AM967" s="301"/>
      <c r="AN967" s="301"/>
      <c r="AO967" s="301"/>
      <c r="AP967" s="301"/>
      <c r="AQ967" s="301"/>
      <c r="AR967" s="301"/>
      <c r="AS967" s="301"/>
      <c r="AT967" s="301"/>
      <c r="AU967" s="301"/>
      <c r="AV967" s="301"/>
      <c r="AW967" s="301"/>
      <c r="AX967" s="301"/>
      <c r="AY967" s="301"/>
      <c r="AZ967" s="301"/>
      <c r="BA967" s="301"/>
      <c r="BB967" s="301"/>
      <c r="BC967" s="301"/>
      <c r="BD967" s="301"/>
      <c r="BE967" s="301"/>
      <c r="BF967" s="301"/>
      <c r="BG967" s="301"/>
      <c r="BH967" s="301"/>
      <c r="BI967" s="301"/>
      <c r="BJ967" s="301"/>
      <c r="BK967" s="301"/>
      <c r="BL967" s="301"/>
      <c r="BM967" s="301"/>
      <c r="BN967" s="301"/>
      <c r="BO967" s="301"/>
      <c r="BP967" s="301"/>
      <c r="BQ967" s="301"/>
      <c r="BR967" s="301"/>
      <c r="BS967" s="301"/>
      <c r="BT967" s="301"/>
      <c r="BU967" s="301"/>
      <c r="BV967" s="301"/>
      <c r="BW967" s="301"/>
      <c r="BX967" s="301"/>
      <c r="BY967" s="301"/>
      <c r="BZ967" s="301"/>
      <c r="CA967" s="301"/>
      <c r="CB967" s="301"/>
      <c r="CC967" s="301"/>
      <c r="CD967" s="301"/>
      <c r="CE967" s="301"/>
      <c r="CF967" s="301"/>
      <c r="CG967" s="301"/>
      <c r="CH967" s="302"/>
    </row>
    <row r="968" spans="1:86" ht="18.75" customHeight="1" x14ac:dyDescent="0.3">
      <c r="A968" s="244"/>
      <c r="B968" s="199"/>
      <c r="C968" s="284" t="s">
        <v>139</v>
      </c>
      <c r="D968" s="285"/>
      <c r="E968" s="285"/>
      <c r="F968" s="286"/>
      <c r="G968" s="280" t="s">
        <v>221</v>
      </c>
      <c r="H968" s="287" t="s">
        <v>139</v>
      </c>
      <c r="I968" s="288"/>
      <c r="J968" s="288"/>
      <c r="K968" s="289"/>
      <c r="L968" s="280" t="s">
        <v>221</v>
      </c>
      <c r="M968" s="287" t="s">
        <v>139</v>
      </c>
      <c r="N968" s="288"/>
      <c r="O968" s="288"/>
      <c r="P968" s="289"/>
      <c r="Q968" s="280" t="s">
        <v>221</v>
      </c>
      <c r="R968" s="287" t="s">
        <v>139</v>
      </c>
      <c r="S968" s="288"/>
      <c r="T968" s="288"/>
      <c r="U968" s="288"/>
      <c r="V968" s="289"/>
      <c r="W968" s="280" t="s">
        <v>221</v>
      </c>
      <c r="X968" s="287" t="s">
        <v>139</v>
      </c>
      <c r="Y968" s="288"/>
      <c r="Z968" s="288"/>
      <c r="AA968" s="289"/>
      <c r="AB968" s="280" t="s">
        <v>221</v>
      </c>
      <c r="AC968" s="287" t="s">
        <v>139</v>
      </c>
      <c r="AD968" s="288"/>
      <c r="AE968" s="288"/>
      <c r="AF968" s="289"/>
      <c r="AG968" s="280" t="s">
        <v>221</v>
      </c>
      <c r="AH968" s="287" t="s">
        <v>139</v>
      </c>
      <c r="AI968" s="288"/>
      <c r="AJ968" s="288"/>
      <c r="AK968" s="288"/>
      <c r="AL968" s="289"/>
      <c r="AM968" s="280" t="s">
        <v>221</v>
      </c>
      <c r="AN968" s="287" t="s">
        <v>139</v>
      </c>
      <c r="AO968" s="288"/>
      <c r="AP968" s="288"/>
      <c r="AQ968" s="289"/>
      <c r="AR968" s="280" t="s">
        <v>221</v>
      </c>
      <c r="AS968" s="287" t="s">
        <v>139</v>
      </c>
      <c r="AT968" s="288"/>
      <c r="AU968" s="288"/>
      <c r="AV968" s="288"/>
      <c r="AW968" s="256"/>
      <c r="AX968" s="280" t="s">
        <v>221</v>
      </c>
      <c r="AY968" s="287" t="s">
        <v>139</v>
      </c>
      <c r="AZ968" s="288"/>
      <c r="BA968" s="288"/>
      <c r="BB968" s="289"/>
      <c r="BC968" s="280" t="s">
        <v>221</v>
      </c>
      <c r="BD968" s="287" t="s">
        <v>139</v>
      </c>
      <c r="BE968" s="288"/>
      <c r="BF968" s="288"/>
      <c r="BG968" s="289"/>
      <c r="BH968" s="280" t="s">
        <v>221</v>
      </c>
      <c r="BI968" s="287" t="s">
        <v>139</v>
      </c>
      <c r="BJ968" s="288"/>
      <c r="BK968" s="288"/>
      <c r="BL968" s="288"/>
      <c r="BM968" s="289"/>
      <c r="BN968" s="280" t="s">
        <v>221</v>
      </c>
      <c r="BO968" s="287" t="s">
        <v>316</v>
      </c>
      <c r="BP968" s="288"/>
      <c r="BQ968" s="288"/>
      <c r="BR968" s="288"/>
      <c r="BS968" s="280" t="s">
        <v>221</v>
      </c>
      <c r="BT968" s="287" t="s">
        <v>316</v>
      </c>
      <c r="BU968" s="288"/>
      <c r="BV968" s="288"/>
      <c r="BW968" s="288"/>
      <c r="BX968" s="280" t="s">
        <v>221</v>
      </c>
      <c r="BY968" s="287" t="s">
        <v>316</v>
      </c>
      <c r="BZ968" s="288"/>
      <c r="CA968" s="288"/>
      <c r="CB968" s="280" t="s">
        <v>221</v>
      </c>
      <c r="CC968" s="287" t="s">
        <v>316</v>
      </c>
      <c r="CD968" s="288"/>
      <c r="CE968" s="288"/>
      <c r="CF968" s="288"/>
      <c r="CG968" s="288"/>
      <c r="CH968" s="280" t="s">
        <v>221</v>
      </c>
    </row>
    <row r="969" spans="1:86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1"/>
      <c r="H969" s="138" t="s">
        <v>141</v>
      </c>
      <c r="I969" s="138" t="s">
        <v>142</v>
      </c>
      <c r="J969" s="138" t="s">
        <v>143</v>
      </c>
      <c r="K969" s="138" t="s">
        <v>144</v>
      </c>
      <c r="L969" s="281"/>
      <c r="M969" s="138" t="s">
        <v>145</v>
      </c>
      <c r="N969" s="138" t="s">
        <v>146</v>
      </c>
      <c r="O969" s="138" t="s">
        <v>147</v>
      </c>
      <c r="P969" s="138" t="s">
        <v>148</v>
      </c>
      <c r="Q969" s="281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1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1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1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1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1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1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1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1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1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1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1"/>
      <c r="BY969" s="138" t="s">
        <v>326</v>
      </c>
      <c r="BZ969" s="138" t="s">
        <v>146</v>
      </c>
      <c r="CA969" s="138" t="s">
        <v>327</v>
      </c>
      <c r="CB969" s="281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1"/>
    </row>
    <row r="970" spans="1:86" ht="18" x14ac:dyDescent="0.25">
      <c r="A970" s="282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</row>
    <row r="971" spans="1:86" ht="18" x14ac:dyDescent="0.25">
      <c r="A971" s="283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0</v>
      </c>
      <c r="CF971" s="135">
        <f>'Нарххо 2024'!CF971</f>
        <v>0</v>
      </c>
      <c r="CG971" s="135">
        <f>'Нарххо 2024'!CG971</f>
        <v>0</v>
      </c>
      <c r="CH971" s="169">
        <f>'Нарххо 2024'!CH971</f>
        <v>4.9000000000000004</v>
      </c>
    </row>
    <row r="972" spans="1:86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0</v>
      </c>
      <c r="CF972" s="135">
        <f>'Нарххо 2024'!CF972</f>
        <v>0</v>
      </c>
      <c r="CG972" s="135">
        <f>'Нарххо 2024'!CG972</f>
        <v>0</v>
      </c>
      <c r="CH972" s="169">
        <f>'Нарххо 2024'!CH972</f>
        <v>6.6</v>
      </c>
    </row>
    <row r="973" spans="1:86" ht="18" x14ac:dyDescent="0.25">
      <c r="A973" s="282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</row>
    <row r="974" spans="1:86" ht="18" x14ac:dyDescent="0.25">
      <c r="A974" s="283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0</v>
      </c>
      <c r="CF974" s="135">
        <f>'Нарххо 2024'!CF974</f>
        <v>0</v>
      </c>
      <c r="CG974" s="135">
        <f>'Нарххо 2024'!CG974</f>
        <v>0</v>
      </c>
      <c r="CH974" s="169">
        <f>'Нарххо 2024'!CH974</f>
        <v>3.6</v>
      </c>
    </row>
    <row r="975" spans="1:86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0</v>
      </c>
      <c r="CF975" s="135">
        <f>'Нарххо 2024'!CF975</f>
        <v>0</v>
      </c>
      <c r="CG975" s="135">
        <f>'Нарххо 2024'!CG975</f>
        <v>0</v>
      </c>
      <c r="CH975" s="169">
        <f>'Нарххо 2024'!CH975</f>
        <v>4.6500000000000004</v>
      </c>
    </row>
    <row r="976" spans="1:86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0</v>
      </c>
      <c r="CF976" s="135">
        <f>'Нарххо 2024'!CF976</f>
        <v>0</v>
      </c>
      <c r="CG976" s="135">
        <f>'Нарххо 2024'!CG976</f>
        <v>0</v>
      </c>
      <c r="CH976" s="169">
        <f>'Нарххо 2024'!CH976</f>
        <v>20</v>
      </c>
    </row>
    <row r="977" spans="1:86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0</v>
      </c>
      <c r="CF977" s="135">
        <f>'Нарххо 2024'!CF977</f>
        <v>0</v>
      </c>
      <c r="CG977" s="135">
        <f>'Нарххо 2024'!CG977</f>
        <v>0</v>
      </c>
      <c r="CH977" s="169">
        <f>'Нарххо 2024'!CH977</f>
        <v>18.45</v>
      </c>
    </row>
    <row r="978" spans="1:86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0</v>
      </c>
      <c r="CF978" s="135">
        <f>'Нарххо 2024'!CF978</f>
        <v>0</v>
      </c>
      <c r="CG978" s="135">
        <f>'Нарххо 2024'!CG978</f>
        <v>0</v>
      </c>
      <c r="CH978" s="169">
        <f>'Нарххо 2024'!CH978</f>
        <v>5</v>
      </c>
    </row>
    <row r="979" spans="1:86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0</v>
      </c>
      <c r="CF979" s="135">
        <f>'Нарххо 2024'!CF979</f>
        <v>0</v>
      </c>
      <c r="CG979" s="135">
        <f>'Нарххо 2024'!CG979</f>
        <v>0</v>
      </c>
      <c r="CH979" s="169">
        <f>'Нарххо 2024'!CH979</f>
        <v>20.2</v>
      </c>
    </row>
    <row r="980" spans="1:86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0</v>
      </c>
      <c r="CF980" s="135">
        <f>'Нарххо 2024'!CF980</f>
        <v>0</v>
      </c>
      <c r="CG980" s="135">
        <f>'Нарххо 2024'!CG980</f>
        <v>0</v>
      </c>
      <c r="CH980" s="169">
        <f>'Нарххо 2024'!CH980</f>
        <v>22</v>
      </c>
    </row>
    <row r="981" spans="1:86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0</v>
      </c>
      <c r="CF981" s="135">
        <f>'Нарххо 2024'!CF981</f>
        <v>0</v>
      </c>
      <c r="CG981" s="135">
        <f>'Нарххо 2024'!CG981</f>
        <v>0</v>
      </c>
      <c r="CH981" s="169">
        <f>'Нарххо 2024'!CH981</f>
        <v>22.5</v>
      </c>
    </row>
    <row r="982" spans="1:86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0</v>
      </c>
      <c r="CF982" s="135">
        <f>'Нарххо 2024'!CF982</f>
        <v>0</v>
      </c>
      <c r="CG982" s="135">
        <f>'Нарххо 2024'!CG982</f>
        <v>0</v>
      </c>
      <c r="CH982" s="169">
        <f>'Нарххо 2024'!CH982</f>
        <v>90</v>
      </c>
    </row>
    <row r="983" spans="1:86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0</v>
      </c>
      <c r="CF983" s="135">
        <f>'Нарххо 2024'!CF983</f>
        <v>0</v>
      </c>
      <c r="CG983" s="135">
        <f>'Нарххо 2024'!CG983</f>
        <v>0</v>
      </c>
      <c r="CH983" s="169">
        <f>'Нарххо 2024'!CH983</f>
        <v>95</v>
      </c>
    </row>
    <row r="984" spans="1:86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0</v>
      </c>
      <c r="CF984" s="135">
        <f>'Нарххо 2024'!CF984</f>
        <v>0</v>
      </c>
      <c r="CG984" s="135">
        <f>'Нарххо 2024'!CG984</f>
        <v>0</v>
      </c>
      <c r="CH984" s="169">
        <f>'Нарххо 2024'!CH984</f>
        <v>5.5</v>
      </c>
    </row>
    <row r="985" spans="1:86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0</v>
      </c>
      <c r="CF985" s="135">
        <f>'Нарххо 2024'!CF985</f>
        <v>0</v>
      </c>
      <c r="CG985" s="135">
        <f>'Нарххо 2024'!CG985</f>
        <v>0</v>
      </c>
      <c r="CH985" s="169">
        <f>'Нарххо 2024'!CH985</f>
        <v>13</v>
      </c>
    </row>
    <row r="986" spans="1:86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0</v>
      </c>
      <c r="CF986" s="135">
        <f>'Нарххо 2024'!CF986</f>
        <v>0</v>
      </c>
      <c r="CG986" s="135">
        <f>'Нарххо 2024'!CG986</f>
        <v>0</v>
      </c>
      <c r="CH986" s="169">
        <f>'Нарххо 2024'!CH986</f>
        <v>11.7</v>
      </c>
    </row>
    <row r="987" spans="1:86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0</v>
      </c>
      <c r="CF987" s="135">
        <f>'Нарххо 2024'!CF987</f>
        <v>0</v>
      </c>
      <c r="CG987" s="135">
        <f>'Нарххо 2024'!CG987</f>
        <v>0</v>
      </c>
      <c r="CH987" s="169">
        <f>'Нарххо 2024'!CH987</f>
        <v>60</v>
      </c>
    </row>
    <row r="988" spans="1:86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0</v>
      </c>
      <c r="CF988" s="135">
        <f>'Нарххо 2024'!CF988</f>
        <v>0</v>
      </c>
      <c r="CG988" s="135">
        <f>'Нарххо 2024'!CG988</f>
        <v>0</v>
      </c>
      <c r="CH988" s="169">
        <f>'Нарххо 2024'!CH988</f>
        <v>63</v>
      </c>
    </row>
    <row r="989" spans="1:86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0</v>
      </c>
      <c r="CF989" s="135">
        <f>'Нарххо 2024'!CF989</f>
        <v>0</v>
      </c>
      <c r="CG989" s="135">
        <f>'Нарххо 2024'!CG989</f>
        <v>0</v>
      </c>
      <c r="CH989" s="169">
        <f>'Нарххо 2024'!CH989</f>
        <v>5.45</v>
      </c>
    </row>
    <row r="990" spans="1:86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0</v>
      </c>
      <c r="CF990" s="135">
        <f>'Нарххо 2024'!CF990</f>
        <v>0</v>
      </c>
      <c r="CG990" s="135">
        <f>'Нарххо 2024'!CG990</f>
        <v>0</v>
      </c>
      <c r="CH990" s="169">
        <f>'Нарххо 2024'!CH990</f>
        <v>4.8</v>
      </c>
    </row>
    <row r="991" spans="1:86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0</v>
      </c>
      <c r="CF991" s="135">
        <f>'Нарххо 2024'!CF991</f>
        <v>0</v>
      </c>
      <c r="CG991" s="135">
        <f>'Нарххо 2024'!CG991</f>
        <v>0</v>
      </c>
      <c r="CH991" s="169">
        <f>'Нарххо 2024'!CH991</f>
        <v>4.8499999999999996</v>
      </c>
    </row>
    <row r="992" spans="1:86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0</v>
      </c>
      <c r="CF992" s="135">
        <f>'Нарххо 2024'!CF992</f>
        <v>0</v>
      </c>
      <c r="CG992" s="135">
        <f>'Нарххо 2024'!CG992</f>
        <v>0</v>
      </c>
      <c r="CH992" s="169">
        <f>'Нарххо 2024'!CH992</f>
        <v>20</v>
      </c>
    </row>
    <row r="993" spans="1:86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0</v>
      </c>
      <c r="CF993" s="135">
        <f>'Нарххо 2024'!CF993</f>
        <v>0</v>
      </c>
      <c r="CG993" s="135">
        <f>'Нарххо 2024'!CG993</f>
        <v>0</v>
      </c>
      <c r="CH993" s="169">
        <f>'Нарххо 2024'!CH993</f>
        <v>17</v>
      </c>
    </row>
    <row r="994" spans="1:86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0</v>
      </c>
      <c r="CF994" s="135">
        <f>'Нарххо 2024'!CF994</f>
        <v>0</v>
      </c>
      <c r="CG994" s="135">
        <f>'Нарххо 2024'!CG994</f>
        <v>0</v>
      </c>
      <c r="CH994" s="169">
        <f>'Нарххо 2024'!CH994</f>
        <v>17</v>
      </c>
    </row>
    <row r="995" spans="1:86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0</v>
      </c>
      <c r="CF995" s="135">
        <f>'Нарххо 2024'!CF995</f>
        <v>0</v>
      </c>
      <c r="CG995" s="135">
        <f>'Нарххо 2024'!CG995</f>
        <v>0</v>
      </c>
      <c r="CH995" s="169">
        <f>'Нарххо 2024'!CH995</f>
        <v>5</v>
      </c>
    </row>
    <row r="996" spans="1:86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0</v>
      </c>
      <c r="CF996" s="135">
        <f>'Нарххо 2024'!CF996</f>
        <v>0</v>
      </c>
      <c r="CG996" s="135">
        <f>'Нарххо 2024'!CG996</f>
        <v>0</v>
      </c>
      <c r="CH996" s="169">
        <f>'Нарххо 2024'!CH996</f>
        <v>10</v>
      </c>
    </row>
    <row r="997" spans="1:86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0</v>
      </c>
      <c r="CF997" s="135">
        <f>'Нарххо 2024'!CF997</f>
        <v>0</v>
      </c>
      <c r="CG997" s="135">
        <f>'Нарххо 2024'!CG997</f>
        <v>0</v>
      </c>
      <c r="CH997" s="169">
        <f>'Нарххо 2024'!CH997</f>
        <v>60</v>
      </c>
    </row>
    <row r="998" spans="1:86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0</v>
      </c>
      <c r="CF998" s="135">
        <f>'Нарххо 2024'!CF998</f>
        <v>0</v>
      </c>
      <c r="CG998" s="135">
        <f>'Нарххо 2024'!CG998</f>
        <v>0</v>
      </c>
      <c r="CH998" s="169">
        <f>'Нарххо 2024'!CH998</f>
        <v>8</v>
      </c>
    </row>
    <row r="999" spans="1:86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0</v>
      </c>
      <c r="CF999" s="135">
        <f>'Нарххо 2024'!CF999</f>
        <v>0</v>
      </c>
      <c r="CG999" s="135">
        <f>'Нарххо 2024'!CG999</f>
        <v>0</v>
      </c>
      <c r="CH999" s="169">
        <f>'Нарххо 2024'!CH999</f>
        <v>11.6</v>
      </c>
    </row>
    <row r="1000" spans="1:86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0</v>
      </c>
      <c r="CF1000" s="135">
        <f>'Нарххо 2024'!CF1000</f>
        <v>0</v>
      </c>
      <c r="CG1000" s="135">
        <f>'Нарххо 2024'!CG1000</f>
        <v>0</v>
      </c>
      <c r="CH1000" s="169">
        <f>'Нарххо 2024'!CH1000</f>
        <v>12</v>
      </c>
    </row>
    <row r="1001" spans="1:86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</row>
    <row r="1002" spans="1:86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0</v>
      </c>
      <c r="CF1002" s="135">
        <f>'Нарххо 2024'!CF1002</f>
        <v>0</v>
      </c>
      <c r="CG1002" s="135">
        <f>'Нарххо 2024'!CG1002</f>
        <v>0</v>
      </c>
      <c r="CH1002" s="169">
        <f>'Нарххо 2024'!CH1002</f>
        <v>10.88</v>
      </c>
    </row>
    <row r="1003" spans="1:86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0</v>
      </c>
      <c r="CF1003" s="135">
        <f>'Нарххо 2024'!CF1003</f>
        <v>0</v>
      </c>
      <c r="CG1003" s="135">
        <f>'Нарххо 2024'!CG1003</f>
        <v>0</v>
      </c>
      <c r="CH1003" s="169">
        <f>'Нарххо 2024'!CH1003</f>
        <v>51.965000000000003</v>
      </c>
    </row>
    <row r="1004" spans="1:86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B1004" s="261"/>
      <c r="CH1004" s="261"/>
    </row>
    <row r="1005" spans="1:86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B1005" s="261"/>
      <c r="CH1005" s="261"/>
    </row>
    <row r="1006" spans="1:86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B1006" s="261"/>
      <c r="CH1006" s="261"/>
    </row>
    <row r="1007" spans="1:86" ht="16.5" customHeight="1" x14ac:dyDescent="0.25">
      <c r="A1007" s="299" t="s">
        <v>200</v>
      </c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299"/>
      <c r="AM1007" s="299"/>
      <c r="AN1007" s="299"/>
      <c r="AO1007" s="299"/>
      <c r="AP1007" s="299"/>
      <c r="AQ1007" s="299"/>
      <c r="AR1007" s="299"/>
      <c r="AS1007" s="299"/>
      <c r="AT1007" s="299"/>
      <c r="AU1007" s="299"/>
      <c r="AV1007" s="299"/>
      <c r="AW1007" s="299"/>
      <c r="AX1007" s="299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299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299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299"/>
    </row>
    <row r="1008" spans="1:86" ht="18.75" customHeight="1" x14ac:dyDescent="0.3">
      <c r="A1008" s="212"/>
      <c r="B1008" s="257"/>
      <c r="C1008" s="300" t="s">
        <v>218</v>
      </c>
      <c r="D1008" s="301"/>
      <c r="E1008" s="301"/>
      <c r="F1008" s="301"/>
      <c r="G1008" s="301"/>
      <c r="H1008" s="301"/>
      <c r="I1008" s="301"/>
      <c r="J1008" s="301"/>
      <c r="K1008" s="301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  <c r="AA1008" s="301"/>
      <c r="AB1008" s="301"/>
      <c r="AC1008" s="301"/>
      <c r="AD1008" s="301"/>
      <c r="AE1008" s="301"/>
      <c r="AF1008" s="301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1"/>
      <c r="AV1008" s="301"/>
      <c r="AW1008" s="301"/>
      <c r="AX1008" s="301"/>
      <c r="AY1008" s="301"/>
      <c r="AZ1008" s="301"/>
      <c r="BA1008" s="301"/>
      <c r="BB1008" s="301"/>
      <c r="BC1008" s="301"/>
      <c r="BD1008" s="301"/>
      <c r="BE1008" s="301"/>
      <c r="BF1008" s="301"/>
      <c r="BG1008" s="301"/>
      <c r="BH1008" s="301"/>
      <c r="BI1008" s="301"/>
      <c r="BJ1008" s="301"/>
      <c r="BK1008" s="301"/>
      <c r="BL1008" s="301"/>
      <c r="BM1008" s="301"/>
      <c r="BN1008" s="301"/>
      <c r="BO1008" s="301"/>
      <c r="BP1008" s="301"/>
      <c r="BQ1008" s="301"/>
      <c r="BR1008" s="301"/>
      <c r="BS1008" s="301"/>
      <c r="BT1008" s="301"/>
      <c r="BU1008" s="301"/>
      <c r="BV1008" s="301"/>
      <c r="BW1008" s="301"/>
      <c r="BX1008" s="301"/>
      <c r="BY1008" s="301"/>
      <c r="BZ1008" s="301"/>
      <c r="CA1008" s="301"/>
      <c r="CB1008" s="301"/>
      <c r="CC1008" s="301"/>
      <c r="CD1008" s="301"/>
      <c r="CE1008" s="301"/>
      <c r="CF1008" s="301"/>
      <c r="CG1008" s="301"/>
      <c r="CH1008" s="302"/>
    </row>
    <row r="1009" spans="1:86" ht="21.75" customHeight="1" x14ac:dyDescent="0.3">
      <c r="A1009" s="218"/>
      <c r="B1009" s="198"/>
      <c r="C1009" s="361" t="s">
        <v>139</v>
      </c>
      <c r="D1009" s="362"/>
      <c r="E1009" s="362"/>
      <c r="F1009" s="363"/>
      <c r="G1009" s="360" t="s">
        <v>221</v>
      </c>
      <c r="H1009" s="358" t="s">
        <v>139</v>
      </c>
      <c r="I1009" s="359"/>
      <c r="J1009" s="359"/>
      <c r="K1009" s="364"/>
      <c r="L1009" s="360" t="s">
        <v>221</v>
      </c>
      <c r="M1009" s="358" t="s">
        <v>139</v>
      </c>
      <c r="N1009" s="359"/>
      <c r="O1009" s="359"/>
      <c r="P1009" s="364"/>
      <c r="Q1009" s="360" t="s">
        <v>221</v>
      </c>
      <c r="R1009" s="358" t="s">
        <v>139</v>
      </c>
      <c r="S1009" s="359"/>
      <c r="T1009" s="359"/>
      <c r="U1009" s="359"/>
      <c r="V1009" s="364"/>
      <c r="W1009" s="360" t="s">
        <v>221</v>
      </c>
      <c r="X1009" s="358" t="s">
        <v>139</v>
      </c>
      <c r="Y1009" s="359"/>
      <c r="Z1009" s="359"/>
      <c r="AA1009" s="359"/>
      <c r="AB1009" s="360" t="s">
        <v>221</v>
      </c>
      <c r="AC1009" s="358" t="s">
        <v>139</v>
      </c>
      <c r="AD1009" s="359"/>
      <c r="AE1009" s="359"/>
      <c r="AF1009" s="359"/>
      <c r="AG1009" s="360" t="s">
        <v>221</v>
      </c>
      <c r="AH1009" s="358" t="s">
        <v>139</v>
      </c>
      <c r="AI1009" s="359"/>
      <c r="AJ1009" s="359"/>
      <c r="AK1009" s="359"/>
      <c r="AL1009" s="359"/>
      <c r="AM1009" s="360" t="s">
        <v>221</v>
      </c>
      <c r="AN1009" s="358" t="s">
        <v>139</v>
      </c>
      <c r="AO1009" s="359"/>
      <c r="AP1009" s="359"/>
      <c r="AQ1009" s="359"/>
      <c r="AR1009" s="360" t="s">
        <v>221</v>
      </c>
      <c r="AS1009" s="358" t="s">
        <v>139</v>
      </c>
      <c r="AT1009" s="359"/>
      <c r="AU1009" s="359"/>
      <c r="AV1009" s="359"/>
      <c r="AW1009" s="256"/>
      <c r="AX1009" s="360" t="s">
        <v>221</v>
      </c>
      <c r="AY1009" s="358" t="s">
        <v>139</v>
      </c>
      <c r="AZ1009" s="359"/>
      <c r="BA1009" s="359"/>
      <c r="BB1009" s="359"/>
      <c r="BC1009" s="360" t="s">
        <v>221</v>
      </c>
      <c r="BD1009" s="358" t="s">
        <v>139</v>
      </c>
      <c r="BE1009" s="359"/>
      <c r="BF1009" s="359"/>
      <c r="BG1009" s="359"/>
      <c r="BH1009" s="360" t="s">
        <v>221</v>
      </c>
      <c r="BI1009" s="358" t="s">
        <v>139</v>
      </c>
      <c r="BJ1009" s="359"/>
      <c r="BK1009" s="359"/>
      <c r="BL1009" s="359"/>
      <c r="BM1009" s="364"/>
      <c r="BN1009" s="360" t="s">
        <v>221</v>
      </c>
      <c r="BO1009" s="358" t="s">
        <v>316</v>
      </c>
      <c r="BP1009" s="359"/>
      <c r="BQ1009" s="359"/>
      <c r="BR1009" s="359"/>
      <c r="BS1009" s="360" t="s">
        <v>221</v>
      </c>
      <c r="BT1009" s="358" t="s">
        <v>316</v>
      </c>
      <c r="BU1009" s="359"/>
      <c r="BV1009" s="359"/>
      <c r="BW1009" s="359"/>
      <c r="BX1009" s="360" t="s">
        <v>221</v>
      </c>
      <c r="BY1009" s="358" t="s">
        <v>316</v>
      </c>
      <c r="BZ1009" s="359"/>
      <c r="CA1009" s="359"/>
      <c r="CB1009" s="360" t="s">
        <v>221</v>
      </c>
      <c r="CC1009" s="358" t="s">
        <v>316</v>
      </c>
      <c r="CD1009" s="359"/>
      <c r="CE1009" s="359"/>
      <c r="CF1009" s="359"/>
      <c r="CG1009" s="359"/>
      <c r="CH1009" s="360" t="s">
        <v>221</v>
      </c>
    </row>
    <row r="1010" spans="1:86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1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1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1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1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1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1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1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1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1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1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1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1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1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1"/>
      <c r="BY1010" s="138" t="s">
        <v>326</v>
      </c>
      <c r="BZ1010" s="138" t="s">
        <v>146</v>
      </c>
      <c r="CA1010" s="138" t="s">
        <v>327</v>
      </c>
      <c r="CB1010" s="281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1"/>
    </row>
    <row r="1011" spans="1:86" ht="20.25" customHeight="1" x14ac:dyDescent="0.25">
      <c r="A1011" s="282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</row>
    <row r="1012" spans="1:86" ht="20.25" customHeight="1" x14ac:dyDescent="0.25">
      <c r="A1012" s="283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0</v>
      </c>
      <c r="CF1012" s="135">
        <f>'Нарххо 2024'!CF1012</f>
        <v>0</v>
      </c>
      <c r="CG1012" s="135">
        <f>'Нарххо 2024'!CG1012</f>
        <v>0</v>
      </c>
      <c r="CH1012" s="169">
        <f>'Нарххо 2024'!CH1012</f>
        <v>7</v>
      </c>
    </row>
    <row r="1013" spans="1:86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0</v>
      </c>
      <c r="CF1013" s="135">
        <f>'Нарххо 2024'!CF1013</f>
        <v>0</v>
      </c>
      <c r="CG1013" s="135">
        <f>'Нарххо 2024'!CG1013</f>
        <v>0</v>
      </c>
      <c r="CH1013" s="169">
        <f>'Нарххо 2024'!CH1013</f>
        <v>7</v>
      </c>
    </row>
    <row r="1014" spans="1:86" ht="18" x14ac:dyDescent="0.25">
      <c r="A1014" s="282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</row>
    <row r="1015" spans="1:86" ht="18" x14ac:dyDescent="0.25">
      <c r="A1015" s="283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0</v>
      </c>
      <c r="CF1015" s="135">
        <f>'Нарххо 2024'!CF1015</f>
        <v>0</v>
      </c>
      <c r="CG1015" s="135">
        <f>'Нарххо 2024'!CG1015</f>
        <v>0</v>
      </c>
      <c r="CH1015" s="169">
        <f>'Нарххо 2024'!CH1015</f>
        <v>6</v>
      </c>
    </row>
    <row r="1016" spans="1:86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0</v>
      </c>
      <c r="CF1016" s="135">
        <f>'Нарххо 2024'!CF1016</f>
        <v>0</v>
      </c>
      <c r="CG1016" s="135">
        <f>'Нарххо 2024'!CG1016</f>
        <v>0</v>
      </c>
      <c r="CH1016" s="169">
        <f>'Нарххо 2024'!CH1016</f>
        <v>6</v>
      </c>
    </row>
    <row r="1017" spans="1:86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0</v>
      </c>
      <c r="CF1017" s="135">
        <f>'Нарххо 2024'!CF1017</f>
        <v>0</v>
      </c>
      <c r="CG1017" s="135">
        <f>'Нарххо 2024'!CG1017</f>
        <v>0</v>
      </c>
      <c r="CH1017" s="169">
        <f>'Нарххо 2024'!CH1017</f>
        <v>22</v>
      </c>
    </row>
    <row r="1018" spans="1:86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0</v>
      </c>
      <c r="CF1018" s="135">
        <f>'Нарххо 2024'!CF1018</f>
        <v>0</v>
      </c>
      <c r="CG1018" s="135">
        <f>'Нарххо 2024'!CG1018</f>
        <v>0</v>
      </c>
      <c r="CH1018" s="169">
        <f>'Нарххо 2024'!CH1018</f>
        <v>19.399999999999999</v>
      </c>
    </row>
    <row r="1019" spans="1:86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0</v>
      </c>
      <c r="CF1019" s="135">
        <f>'Нарххо 2024'!CF1019</f>
        <v>0</v>
      </c>
      <c r="CG1019" s="135">
        <f>'Нарххо 2024'!CG1019</f>
        <v>0</v>
      </c>
      <c r="CH1019" s="169">
        <f>'Нарххо 2024'!CH1019</f>
        <v>9.6</v>
      </c>
    </row>
    <row r="1020" spans="1:86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0</v>
      </c>
      <c r="CF1020" s="135">
        <f>'Нарххо 2024'!CF1020</f>
        <v>0</v>
      </c>
      <c r="CG1020" s="135">
        <f>'Нарххо 2024'!CG1020</f>
        <v>0</v>
      </c>
      <c r="CH1020" s="169">
        <f>'Нарххо 2024'!CH1020</f>
        <v>21.2</v>
      </c>
    </row>
    <row r="1021" spans="1:86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0</v>
      </c>
      <c r="CF1021" s="135">
        <f>'Нарххо 2024'!CF1021</f>
        <v>0</v>
      </c>
      <c r="CG1021" s="135">
        <f>'Нарххо 2024'!CG1021</f>
        <v>0</v>
      </c>
      <c r="CH1021" s="169">
        <f>'Нарххо 2024'!CH1021</f>
        <v>19.2</v>
      </c>
    </row>
    <row r="1022" spans="1:86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0</v>
      </c>
      <c r="CF1022" s="135">
        <f>'Нарххо 2024'!CF1022</f>
        <v>0</v>
      </c>
      <c r="CG1022" s="135">
        <f>'Нарххо 2024'!CG1022</f>
        <v>0</v>
      </c>
      <c r="CH1022" s="169">
        <f>'Нарххо 2024'!CH1022</f>
        <v>19.2</v>
      </c>
    </row>
    <row r="1023" spans="1:86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0</v>
      </c>
      <c r="CF1023" s="135">
        <f>'Нарххо 2024'!CF1023</f>
        <v>0</v>
      </c>
      <c r="CG1023" s="135">
        <f>'Нарххо 2024'!CG1023</f>
        <v>0</v>
      </c>
      <c r="CH1023" s="169">
        <f>'Нарххо 2024'!CH1023</f>
        <v>85</v>
      </c>
    </row>
    <row r="1024" spans="1:86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0</v>
      </c>
      <c r="CF1024" s="135">
        <f>'Нарххо 2024'!CF1024</f>
        <v>0</v>
      </c>
      <c r="CG1024" s="135">
        <f>'Нарххо 2024'!CG1024</f>
        <v>0</v>
      </c>
      <c r="CH1024" s="169">
        <f>'Нарххо 2024'!CH1024</f>
        <v>86</v>
      </c>
    </row>
    <row r="1025" spans="1:86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0</v>
      </c>
      <c r="CF1025" s="135">
        <f>'Нарххо 2024'!CF1025</f>
        <v>0</v>
      </c>
      <c r="CG1025" s="135">
        <f>'Нарххо 2024'!CG1025</f>
        <v>0</v>
      </c>
      <c r="CH1025" s="169">
        <f>'Нарххо 2024'!CH1025</f>
        <v>10</v>
      </c>
    </row>
    <row r="1026" spans="1:86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0</v>
      </c>
      <c r="CF1026" s="135">
        <f>'Нарххо 2024'!CF1026</f>
        <v>0</v>
      </c>
      <c r="CG1026" s="135">
        <f>'Нарххо 2024'!CG1026</f>
        <v>0</v>
      </c>
      <c r="CH1026" s="169">
        <f>'Нарххо 2024'!CH1026</f>
        <v>14.2</v>
      </c>
    </row>
    <row r="1027" spans="1:86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0</v>
      </c>
      <c r="CF1027" s="135">
        <f>'Нарххо 2024'!CF1027</f>
        <v>0</v>
      </c>
      <c r="CG1027" s="135">
        <f>'Нарххо 2024'!CG1027</f>
        <v>0</v>
      </c>
      <c r="CH1027" s="169">
        <f>'Нарххо 2024'!CH1027</f>
        <v>12</v>
      </c>
    </row>
    <row r="1028" spans="1:86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0</v>
      </c>
      <c r="CF1028" s="135">
        <f>'Нарххо 2024'!CF1028</f>
        <v>0</v>
      </c>
      <c r="CG1028" s="135">
        <f>'Нарххо 2024'!CG1028</f>
        <v>0</v>
      </c>
      <c r="CH1028" s="169">
        <f>'Нарххо 2024'!CH1028</f>
        <v>41</v>
      </c>
    </row>
    <row r="1029" spans="1:86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0</v>
      </c>
      <c r="CF1029" s="135">
        <f>'Нарххо 2024'!CF1029</f>
        <v>0</v>
      </c>
      <c r="CG1029" s="135">
        <f>'Нарххо 2024'!CG1029</f>
        <v>0</v>
      </c>
      <c r="CH1029" s="169">
        <f>'Нарххо 2024'!CH1029</f>
        <v>41</v>
      </c>
    </row>
    <row r="1030" spans="1:86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0</v>
      </c>
      <c r="CF1030" s="135">
        <f>'Нарххо 2024'!CF1030</f>
        <v>0</v>
      </c>
      <c r="CG1030" s="135">
        <f>'Нарххо 2024'!CG1030</f>
        <v>0</v>
      </c>
      <c r="CH1030" s="169">
        <f>'Нарххо 2024'!CH1030</f>
        <v>5.4</v>
      </c>
    </row>
    <row r="1031" spans="1:86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0</v>
      </c>
      <c r="CF1031" s="135">
        <f>'Нарххо 2024'!CF1031</f>
        <v>0</v>
      </c>
      <c r="CG1031" s="135">
        <f>'Нарххо 2024'!CG1031</f>
        <v>0</v>
      </c>
      <c r="CH1031" s="169">
        <f>'Нарххо 2024'!CH1031</f>
        <v>5</v>
      </c>
    </row>
    <row r="1032" spans="1:86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0</v>
      </c>
      <c r="CF1032" s="135">
        <f>'Нарххо 2024'!CF1032</f>
        <v>0</v>
      </c>
      <c r="CG1032" s="135">
        <f>'Нарххо 2024'!CG1032</f>
        <v>0</v>
      </c>
      <c r="CH1032" s="169">
        <f>'Нарххо 2024'!CH1032</f>
        <v>5</v>
      </c>
    </row>
    <row r="1033" spans="1:86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0</v>
      </c>
      <c r="CF1033" s="135">
        <f>'Нарххо 2024'!CF1033</f>
        <v>0</v>
      </c>
      <c r="CG1033" s="135">
        <f>'Нарххо 2024'!CG1033</f>
        <v>0</v>
      </c>
      <c r="CH1033" s="169">
        <f>'Нарххо 2024'!CH1033</f>
        <v>21.2</v>
      </c>
    </row>
    <row r="1034" spans="1:86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0</v>
      </c>
      <c r="CF1034" s="135">
        <f>'Нарххо 2024'!CF1034</f>
        <v>0</v>
      </c>
      <c r="CG1034" s="135">
        <f>'Нарххо 2024'!CG1034</f>
        <v>0</v>
      </c>
      <c r="CH1034" s="169">
        <f>'Нарххо 2024'!CH1034</f>
        <v>22</v>
      </c>
    </row>
    <row r="1035" spans="1:86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0</v>
      </c>
      <c r="CF1035" s="135">
        <f>'Нарххо 2024'!CF1035</f>
        <v>0</v>
      </c>
      <c r="CG1035" s="135">
        <f>'Нарххо 2024'!CG1035</f>
        <v>0</v>
      </c>
      <c r="CH1035" s="169">
        <f>'Нарххо 2024'!CH1035</f>
        <v>18.600000000000001</v>
      </c>
    </row>
    <row r="1036" spans="1:86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0</v>
      </c>
      <c r="CF1036" s="135">
        <f>'Нарххо 2024'!CF1036</f>
        <v>0</v>
      </c>
      <c r="CG1036" s="135">
        <f>'Нарххо 2024'!CG1036</f>
        <v>0</v>
      </c>
      <c r="CH1036" s="169">
        <f>'Нарххо 2024'!CH1036</f>
        <v>8</v>
      </c>
    </row>
    <row r="1037" spans="1:86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0</v>
      </c>
      <c r="CF1037" s="135">
        <f>'Нарххо 2024'!CF1037</f>
        <v>0</v>
      </c>
      <c r="CG1037" s="135">
        <f>'Нарххо 2024'!CG1037</f>
        <v>0</v>
      </c>
      <c r="CH1037" s="169">
        <f>'Нарххо 2024'!CH1037</f>
        <v>8</v>
      </c>
    </row>
    <row r="1038" spans="1:86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0</v>
      </c>
      <c r="CF1038" s="135">
        <f>'Нарххо 2024'!CF1038</f>
        <v>0</v>
      </c>
      <c r="CG1038" s="135">
        <f>'Нарххо 2024'!CG1038</f>
        <v>0</v>
      </c>
      <c r="CH1038" s="169">
        <f>'Нарххо 2024'!CH1038</f>
        <v>40</v>
      </c>
    </row>
    <row r="1039" spans="1:86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0</v>
      </c>
      <c r="CF1039" s="135">
        <f>'Нарххо 2024'!CF1039</f>
        <v>0</v>
      </c>
      <c r="CG1039" s="135">
        <f>'Нарххо 2024'!CG1039</f>
        <v>0</v>
      </c>
      <c r="CH1039" s="169">
        <f>'Нарххо 2024'!CH1039</f>
        <v>8.6999999999999993</v>
      </c>
    </row>
    <row r="1040" spans="1:86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0</v>
      </c>
      <c r="CF1040" s="135">
        <f>'Нарххо 2024'!CF1040</f>
        <v>0</v>
      </c>
      <c r="CG1040" s="135">
        <f>'Нарххо 2024'!CG1040</f>
        <v>0</v>
      </c>
      <c r="CH1040" s="169">
        <f>'Нарххо 2024'!CH1040</f>
        <v>11.3</v>
      </c>
    </row>
    <row r="1041" spans="1:86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0</v>
      </c>
      <c r="CF1041" s="135">
        <f>'Нарххо 2024'!CF1041</f>
        <v>0</v>
      </c>
      <c r="CG1041" s="135">
        <f>'Нарххо 2024'!CG1041</f>
        <v>0</v>
      </c>
      <c r="CH1041" s="169">
        <f>'Нарххо 2024'!CH1041</f>
        <v>11.9</v>
      </c>
    </row>
    <row r="1042" spans="1:86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</row>
    <row r="1043" spans="1:86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0</v>
      </c>
      <c r="CF1043" s="135">
        <f>'Нарххо 2024'!CF1043</f>
        <v>0</v>
      </c>
      <c r="CG1043" s="135">
        <f>'Нарххо 2024'!CG1043</f>
        <v>0</v>
      </c>
      <c r="CH1043" s="169">
        <f>'Нарххо 2024'!CH1043</f>
        <v>10.9</v>
      </c>
    </row>
    <row r="1044" spans="1:86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0</v>
      </c>
      <c r="CF1044" s="135">
        <f>'Нарххо 2024'!CF1044</f>
        <v>0</v>
      </c>
      <c r="CG1044" s="135">
        <f>'Нарххо 2024'!CG1044</f>
        <v>0</v>
      </c>
      <c r="CH1044" s="169">
        <f>'Нарххо 2024'!CH1044</f>
        <v>10.95</v>
      </c>
    </row>
    <row r="1045" spans="1:86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B1045" s="261"/>
      <c r="CH1045" s="261"/>
    </row>
    <row r="1046" spans="1:86" ht="20.25" x14ac:dyDescent="0.3">
      <c r="A1046" s="216"/>
      <c r="B1046" s="308"/>
      <c r="C1046" s="308"/>
      <c r="D1046" s="308"/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  <c r="P1046" s="308"/>
      <c r="Q1046" s="308"/>
      <c r="R1046" s="308"/>
      <c r="S1046" s="308"/>
      <c r="T1046" s="308"/>
      <c r="U1046" s="308"/>
      <c r="V1046" s="308"/>
      <c r="W1046" s="308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B1046" s="261"/>
      <c r="CH1046" s="261"/>
    </row>
    <row r="1047" spans="1:86" ht="20.25" x14ac:dyDescent="0.3">
      <c r="B1047" s="308"/>
      <c r="C1047" s="308"/>
      <c r="D1047" s="308"/>
      <c r="E1047" s="308"/>
      <c r="F1047" s="308"/>
      <c r="G1047" s="308"/>
      <c r="H1047" s="308"/>
      <c r="I1047" s="308"/>
      <c r="J1047" s="308"/>
      <c r="K1047" s="308"/>
      <c r="L1047" s="308"/>
      <c r="M1047" s="308"/>
      <c r="N1047" s="308"/>
      <c r="O1047" s="308"/>
      <c r="P1047" s="308"/>
      <c r="Q1047" s="308"/>
      <c r="R1047" s="308"/>
      <c r="S1047" s="308"/>
      <c r="T1047" s="308"/>
      <c r="U1047" s="308"/>
      <c r="V1047" s="308"/>
      <c r="W1047" s="308"/>
      <c r="X1047" s="308"/>
      <c r="Y1047" s="308"/>
      <c r="Z1047" s="308"/>
      <c r="AA1047" s="308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B1047" s="261"/>
      <c r="CH1047" s="261"/>
    </row>
    <row r="1048" spans="1:86" ht="20.25" x14ac:dyDescent="0.3">
      <c r="A1048" s="216"/>
      <c r="B1048" s="308"/>
      <c r="C1048" s="308"/>
      <c r="D1048" s="308"/>
      <c r="E1048" s="308"/>
      <c r="F1048" s="308"/>
      <c r="G1048" s="308"/>
      <c r="H1048" s="308"/>
      <c r="I1048" s="308"/>
      <c r="J1048" s="308"/>
      <c r="K1048" s="308"/>
      <c r="L1048" s="308"/>
      <c r="M1048" s="308"/>
      <c r="N1048" s="308"/>
      <c r="O1048" s="308"/>
      <c r="P1048" s="308"/>
      <c r="Q1048" s="308"/>
      <c r="R1048" s="308"/>
      <c r="S1048" s="308"/>
      <c r="T1048" s="308"/>
      <c r="U1048" s="308"/>
      <c r="V1048" s="308"/>
      <c r="W1048" s="308"/>
      <c r="X1048" s="308"/>
      <c r="Y1048" s="308"/>
      <c r="Z1048" s="308"/>
      <c r="AA1048" s="308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B1048" s="261"/>
      <c r="CH1048" s="261"/>
    </row>
    <row r="1049" spans="1:86" ht="20.25" x14ac:dyDescent="0.3">
      <c r="B1049" s="308"/>
      <c r="C1049" s="308"/>
      <c r="D1049" s="308"/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  <c r="P1049" s="308"/>
      <c r="Q1049" s="308"/>
      <c r="R1049" s="308"/>
      <c r="S1049" s="308"/>
      <c r="T1049" s="308"/>
      <c r="U1049" s="308"/>
      <c r="V1049" s="308"/>
      <c r="W1049" s="308"/>
      <c r="X1049" s="308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B1049" s="261"/>
      <c r="CH1049" s="261"/>
    </row>
    <row r="1050" spans="1:86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B1050" s="261"/>
      <c r="CH1050" s="261"/>
    </row>
    <row r="1051" spans="1:86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B1051" s="261"/>
      <c r="CH1051" s="261"/>
    </row>
    <row r="1052" spans="1:86" ht="25.5" x14ac:dyDescent="0.35">
      <c r="B1052" s="308"/>
      <c r="C1052" s="308"/>
      <c r="D1052" s="308"/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  <c r="P1052" s="308"/>
      <c r="Q1052" s="308"/>
      <c r="R1052" s="308"/>
      <c r="S1052" s="308"/>
      <c r="T1052" s="308"/>
      <c r="U1052" s="308"/>
      <c r="V1052" s="308"/>
      <c r="W1052" s="308"/>
      <c r="X1052" s="308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B1052" s="261"/>
      <c r="CH1052" s="261"/>
    </row>
    <row r="1053" spans="1:86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B1053" s="261"/>
      <c r="CH1053" s="261"/>
    </row>
    <row r="1054" spans="1:86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B1054" s="261"/>
      <c r="CH1054" s="261"/>
    </row>
    <row r="1055" spans="1:86" ht="26.25" x14ac:dyDescent="0.4">
      <c r="B1055" s="307"/>
      <c r="C1055" s="307"/>
      <c r="D1055" s="307"/>
      <c r="E1055" s="307"/>
      <c r="F1055" s="307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B1055" s="261"/>
      <c r="CH1055" s="261"/>
    </row>
    <row r="1056" spans="1:86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B1056" s="261"/>
      <c r="CH1056" s="261"/>
    </row>
    <row r="1057" spans="24:86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B1057" s="261"/>
      <c r="CH1057" s="261"/>
    </row>
    <row r="1058" spans="24:86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B1058" s="261"/>
      <c r="CH1058" s="261"/>
    </row>
  </sheetData>
  <mergeCells count="906">
    <mergeCell ref="CH262:CH263"/>
    <mergeCell ref="CC11:CG11"/>
    <mergeCell ref="CH11:CH12"/>
    <mergeCell ref="CC55:CG55"/>
    <mergeCell ref="CH55:CH56"/>
    <mergeCell ref="CC97:CG97"/>
    <mergeCell ref="BI1009:BM1009"/>
    <mergeCell ref="AS968:AV968"/>
    <mergeCell ref="AX968:AX969"/>
    <mergeCell ref="AC1009:AF1009"/>
    <mergeCell ref="AG1009:AG1010"/>
    <mergeCell ref="AG885:AG886"/>
    <mergeCell ref="C10:CH10"/>
    <mergeCell ref="A9:CH9"/>
    <mergeCell ref="A53:CH53"/>
    <mergeCell ref="A95:CH95"/>
    <mergeCell ref="A136:CH136"/>
    <mergeCell ref="A178:CH178"/>
    <mergeCell ref="A219:CH219"/>
    <mergeCell ref="A260:CH260"/>
    <mergeCell ref="A302:CH302"/>
    <mergeCell ref="C54:CH54"/>
    <mergeCell ref="C96:CH96"/>
    <mergeCell ref="C137:CH137"/>
    <mergeCell ref="C179:CH179"/>
    <mergeCell ref="C220:CH220"/>
    <mergeCell ref="C261:CH261"/>
    <mergeCell ref="CC221:CG221"/>
    <mergeCell ref="CH221:CH222"/>
    <mergeCell ref="CC262:CG262"/>
    <mergeCell ref="CC678:CG678"/>
    <mergeCell ref="CH678:CH679"/>
    <mergeCell ref="CC719:CG719"/>
    <mergeCell ref="CH719:CH720"/>
    <mergeCell ref="CC760:CG760"/>
    <mergeCell ref="CH760:CH761"/>
    <mergeCell ref="CC801:CG801"/>
    <mergeCell ref="CH801:CH802"/>
    <mergeCell ref="A676:CH676"/>
    <mergeCell ref="A717:CH717"/>
    <mergeCell ref="A758:CH758"/>
    <mergeCell ref="A799:CH799"/>
    <mergeCell ref="C677:CH677"/>
    <mergeCell ref="C718:CH718"/>
    <mergeCell ref="C759:CH759"/>
    <mergeCell ref="C800:CH800"/>
    <mergeCell ref="AG760:AG761"/>
    <mergeCell ref="AH760:AL760"/>
    <mergeCell ref="L719:L720"/>
    <mergeCell ref="M719:P719"/>
    <mergeCell ref="Q719:Q720"/>
    <mergeCell ref="X719:AA719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A469:CH469"/>
    <mergeCell ref="A510:CH510"/>
    <mergeCell ref="A551:CH551"/>
    <mergeCell ref="A593:CH593"/>
    <mergeCell ref="C470:CH470"/>
    <mergeCell ref="C511:CH511"/>
    <mergeCell ref="C552:CH552"/>
    <mergeCell ref="C594:CH594"/>
    <mergeCell ref="BH512:BH513"/>
    <mergeCell ref="BI471:BM471"/>
    <mergeCell ref="BI512:BM512"/>
    <mergeCell ref="BD429:BG429"/>
    <mergeCell ref="BO471:BR471"/>
    <mergeCell ref="BS471:BS472"/>
    <mergeCell ref="CC304:CG304"/>
    <mergeCell ref="CH304:CH305"/>
    <mergeCell ref="CC345:CG345"/>
    <mergeCell ref="CH345:CH346"/>
    <mergeCell ref="CC387:CG387"/>
    <mergeCell ref="CH387:CH388"/>
    <mergeCell ref="A343:CH343"/>
    <mergeCell ref="A385:CH385"/>
    <mergeCell ref="C303:CH303"/>
    <mergeCell ref="C344:CH344"/>
    <mergeCell ref="C386:CH386"/>
    <mergeCell ref="BN387:BN388"/>
    <mergeCell ref="BI387:BM387"/>
    <mergeCell ref="AR345:AR346"/>
    <mergeCell ref="AB387:AB388"/>
    <mergeCell ref="A306:A307"/>
    <mergeCell ref="A309:A310"/>
    <mergeCell ref="AY345:BB345"/>
    <mergeCell ref="BC345:BC346"/>
    <mergeCell ref="AX345:AX346"/>
    <mergeCell ref="AS345:AV345"/>
    <mergeCell ref="BD345:BG345"/>
    <mergeCell ref="BH345:BH346"/>
    <mergeCell ref="AM345:AM346"/>
    <mergeCell ref="CH97:CH98"/>
    <mergeCell ref="CC138:CG138"/>
    <mergeCell ref="CH138:CH139"/>
    <mergeCell ref="CC180:CG180"/>
    <mergeCell ref="CH180:CH181"/>
    <mergeCell ref="AH968:AL968"/>
    <mergeCell ref="AM968:AM969"/>
    <mergeCell ref="BN1009:BN1010"/>
    <mergeCell ref="BT262:BW262"/>
    <mergeCell ref="BX262:BX263"/>
    <mergeCell ref="BX926:BX927"/>
    <mergeCell ref="BT968:BW968"/>
    <mergeCell ref="BX968:BX969"/>
    <mergeCell ref="BT1009:BW1009"/>
    <mergeCell ref="BX1009:BX1010"/>
    <mergeCell ref="BO926:BR926"/>
    <mergeCell ref="BS926:BS927"/>
    <mergeCell ref="BO968:BR968"/>
    <mergeCell ref="BS968:BS969"/>
    <mergeCell ref="AR885:AR886"/>
    <mergeCell ref="BO843:BR843"/>
    <mergeCell ref="BS843:BS844"/>
    <mergeCell ref="BT926:BW926"/>
    <mergeCell ref="AN926:AQ926"/>
    <mergeCell ref="BT11:BW11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  <mergeCell ref="A427:CH427"/>
    <mergeCell ref="W636:W637"/>
    <mergeCell ref="X678:AA678"/>
    <mergeCell ref="AB678:AB679"/>
    <mergeCell ref="BI719:BM719"/>
    <mergeCell ref="BI760:BM760"/>
    <mergeCell ref="BO553:BR553"/>
    <mergeCell ref="BS553:BS554"/>
    <mergeCell ref="BO595:BR595"/>
    <mergeCell ref="BS595:BS596"/>
    <mergeCell ref="BI553:BM553"/>
    <mergeCell ref="BI595:BM595"/>
    <mergeCell ref="BT885:BW885"/>
    <mergeCell ref="BX885:BX886"/>
    <mergeCell ref="BX553:BX554"/>
    <mergeCell ref="BT636:BW636"/>
    <mergeCell ref="BX636:BX637"/>
    <mergeCell ref="BT678:BW678"/>
    <mergeCell ref="BX678:BX679"/>
    <mergeCell ref="BT719:BW719"/>
    <mergeCell ref="BX719:BX720"/>
    <mergeCell ref="A634:CH634"/>
    <mergeCell ref="C635:CH635"/>
    <mergeCell ref="BN760:BN761"/>
    <mergeCell ref="BO885:BR885"/>
    <mergeCell ref="BS885:BS886"/>
    <mergeCell ref="AN885:AQ885"/>
    <mergeCell ref="AC885:AF885"/>
    <mergeCell ref="CC636:CG636"/>
    <mergeCell ref="CH636:CH637"/>
    <mergeCell ref="C345:F345"/>
    <mergeCell ref="BX97:BX98"/>
    <mergeCell ref="BT138:BW138"/>
    <mergeCell ref="BX138:BX139"/>
    <mergeCell ref="BT180:BW180"/>
    <mergeCell ref="BX180:BX181"/>
    <mergeCell ref="W221:W222"/>
    <mergeCell ref="BT304:BW304"/>
    <mergeCell ref="BX304:BX305"/>
    <mergeCell ref="BT345:BW345"/>
    <mergeCell ref="BX345:BX346"/>
    <mergeCell ref="BN97:BN98"/>
    <mergeCell ref="BN138:BN139"/>
    <mergeCell ref="G345:G346"/>
    <mergeCell ref="H345:K345"/>
    <mergeCell ref="H304:K304"/>
    <mergeCell ref="AN221:AQ221"/>
    <mergeCell ref="AR221:AR222"/>
    <mergeCell ref="AN262:AQ262"/>
    <mergeCell ref="AR262:AR263"/>
    <mergeCell ref="AN304:AQ304"/>
    <mergeCell ref="AR304:AR305"/>
    <mergeCell ref="BD262:BG262"/>
    <mergeCell ref="BH262:BH263"/>
    <mergeCell ref="BT387:BW387"/>
    <mergeCell ref="BX387:BX388"/>
    <mergeCell ref="M304:P304"/>
    <mergeCell ref="Q304:Q305"/>
    <mergeCell ref="BT595:BW595"/>
    <mergeCell ref="BX595:BX596"/>
    <mergeCell ref="R636:V636"/>
    <mergeCell ref="BT221:BW221"/>
    <mergeCell ref="BS387:BS388"/>
    <mergeCell ref="AC387:AF387"/>
    <mergeCell ref="AG387:AG388"/>
    <mergeCell ref="BX221:BX222"/>
    <mergeCell ref="BO221:BR221"/>
    <mergeCell ref="BS221:BS222"/>
    <mergeCell ref="BO262:BR262"/>
    <mergeCell ref="BS262:BS263"/>
    <mergeCell ref="AG221:AG222"/>
    <mergeCell ref="AC262:AF262"/>
    <mergeCell ref="BH304:BH305"/>
    <mergeCell ref="AS221:AV221"/>
    <mergeCell ref="AX221:AX222"/>
    <mergeCell ref="AS262:AV262"/>
    <mergeCell ref="BI221:BM221"/>
    <mergeCell ref="BI262:BM262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I304:BM304"/>
    <mergeCell ref="A264:A265"/>
    <mergeCell ref="BN180:BN181"/>
    <mergeCell ref="BI180:BM180"/>
    <mergeCell ref="BN221:BN222"/>
    <mergeCell ref="BN262:BN263"/>
    <mergeCell ref="BN304:BN305"/>
    <mergeCell ref="BN429:BN430"/>
    <mergeCell ref="BN471:BN472"/>
    <mergeCell ref="BN512:BN513"/>
    <mergeCell ref="BN553:BN554"/>
    <mergeCell ref="BI429:BM429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N55:BN56"/>
    <mergeCell ref="AM221:AM222"/>
    <mergeCell ref="BI345:BM345"/>
    <mergeCell ref="L345:L346"/>
    <mergeCell ref="M345:P345"/>
    <mergeCell ref="AH262:AL262"/>
    <mergeCell ref="AM262:AM263"/>
    <mergeCell ref="AH304:AL304"/>
    <mergeCell ref="AM304:AM305"/>
    <mergeCell ref="AH221:AL221"/>
    <mergeCell ref="R304:V304"/>
    <mergeCell ref="W304:W305"/>
    <mergeCell ref="AC221:AF221"/>
    <mergeCell ref="AG262:AG263"/>
    <mergeCell ref="X345:AA345"/>
    <mergeCell ref="BN345:BN346"/>
    <mergeCell ref="AN180:AQ180"/>
    <mergeCell ref="AR180:AR181"/>
    <mergeCell ref="BC304:BC305"/>
    <mergeCell ref="AN55:AQ55"/>
    <mergeCell ref="AR55:AR56"/>
    <mergeCell ref="AN97:AQ97"/>
    <mergeCell ref="AR97:AR98"/>
    <mergeCell ref="L760:L761"/>
    <mergeCell ref="H801:K801"/>
    <mergeCell ref="L801:L802"/>
    <mergeCell ref="M801:P801"/>
    <mergeCell ref="Q801:Q802"/>
    <mergeCell ref="BI11:BM11"/>
    <mergeCell ref="BI55:BM55"/>
    <mergeCell ref="BI97:BM97"/>
    <mergeCell ref="BI138:BM138"/>
    <mergeCell ref="AN138:AQ138"/>
    <mergeCell ref="AR138:AR139"/>
    <mergeCell ref="BI636:BM636"/>
    <mergeCell ref="BI678:BM678"/>
    <mergeCell ref="BD304:BG304"/>
    <mergeCell ref="W1009:W1010"/>
    <mergeCell ref="AB1009:AB1010"/>
    <mergeCell ref="X760:AA760"/>
    <mergeCell ref="AB760:AB761"/>
    <mergeCell ref="AB801:AB802"/>
    <mergeCell ref="R801:V801"/>
    <mergeCell ref="W801:W802"/>
    <mergeCell ref="AC760:AF760"/>
    <mergeCell ref="M760:P760"/>
    <mergeCell ref="Q760:Q761"/>
    <mergeCell ref="AB968:AB969"/>
    <mergeCell ref="A841:CH841"/>
    <mergeCell ref="C842:CH842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1009:CG1009"/>
    <mergeCell ref="CH1009:CH1010"/>
    <mergeCell ref="A883:CH883"/>
    <mergeCell ref="AH1009:AL1009"/>
    <mergeCell ref="AM1009:AM1010"/>
    <mergeCell ref="AN1009:AQ1009"/>
    <mergeCell ref="AR1009:AR1010"/>
    <mergeCell ref="AC968:AF968"/>
    <mergeCell ref="AG968:AG969"/>
    <mergeCell ref="BI885:BM885"/>
    <mergeCell ref="BI926:BM926"/>
    <mergeCell ref="AM429:AM430"/>
    <mergeCell ref="AR636:AR637"/>
    <mergeCell ref="AH636:AL636"/>
    <mergeCell ref="AM636:AM637"/>
    <mergeCell ref="AN429:AQ429"/>
    <mergeCell ref="AR429:AR430"/>
    <mergeCell ref="AN471:AQ471"/>
    <mergeCell ref="AR471:AR472"/>
    <mergeCell ref="AN512:AQ512"/>
    <mergeCell ref="AR512:AR513"/>
    <mergeCell ref="AN553:AQ553"/>
    <mergeCell ref="AR553:AR554"/>
    <mergeCell ref="AM678:AM679"/>
    <mergeCell ref="AS471:AV471"/>
    <mergeCell ref="AX471:AX472"/>
    <mergeCell ref="AR926:AR927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N11:AQ11"/>
    <mergeCell ref="AR11:AR12"/>
    <mergeCell ref="M97:P97"/>
    <mergeCell ref="R97:V97"/>
    <mergeCell ref="W97:W98"/>
    <mergeCell ref="AG138:AG139"/>
    <mergeCell ref="AC180:AF180"/>
    <mergeCell ref="AG180:AG181"/>
    <mergeCell ref="A597:A598"/>
    <mergeCell ref="A350:A351"/>
    <mergeCell ref="A347:A348"/>
    <mergeCell ref="R345:V345"/>
    <mergeCell ref="AH345:AL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392:A393"/>
    <mergeCell ref="H471:K471"/>
    <mergeCell ref="Q429:Q430"/>
    <mergeCell ref="AB429:AB430"/>
    <mergeCell ref="AC429:AF429"/>
    <mergeCell ref="AH429:AL429"/>
    <mergeCell ref="R429:V429"/>
    <mergeCell ref="W429:W430"/>
    <mergeCell ref="L512:L513"/>
    <mergeCell ref="C429:F429"/>
    <mergeCell ref="G429:G430"/>
    <mergeCell ref="H429:K429"/>
    <mergeCell ref="L429:L430"/>
    <mergeCell ref="C512:F512"/>
    <mergeCell ref="A473:A474"/>
    <mergeCell ref="A476:A477"/>
    <mergeCell ref="W471:W472"/>
    <mergeCell ref="X471:AA471"/>
    <mergeCell ref="AB471:AB472"/>
    <mergeCell ref="G512:G513"/>
    <mergeCell ref="R387:V387"/>
    <mergeCell ref="W387:W388"/>
    <mergeCell ref="X387:AA387"/>
    <mergeCell ref="M429:P429"/>
    <mergeCell ref="H553:K553"/>
    <mergeCell ref="M387:P387"/>
    <mergeCell ref="Q387:Q388"/>
    <mergeCell ref="H595:K595"/>
    <mergeCell ref="L595:L596"/>
    <mergeCell ref="Q595:Q596"/>
    <mergeCell ref="X595:AA595"/>
    <mergeCell ref="H512:K512"/>
    <mergeCell ref="W719:W720"/>
    <mergeCell ref="AB719:AB720"/>
    <mergeCell ref="AG719:AG720"/>
    <mergeCell ref="W760:W761"/>
    <mergeCell ref="R719:V719"/>
    <mergeCell ref="AH387:AL387"/>
    <mergeCell ref="C428:CH428"/>
    <mergeCell ref="A638:A639"/>
    <mergeCell ref="A641:A642"/>
    <mergeCell ref="A683:A684"/>
    <mergeCell ref="G553:G554"/>
    <mergeCell ref="A555:A556"/>
    <mergeCell ref="A558:A559"/>
    <mergeCell ref="H678:K678"/>
    <mergeCell ref="H719:K719"/>
    <mergeCell ref="L471:L472"/>
    <mergeCell ref="M471:P471"/>
    <mergeCell ref="Q471:Q472"/>
    <mergeCell ref="L553:L554"/>
    <mergeCell ref="M553:P553"/>
    <mergeCell ref="Q553:Q554"/>
    <mergeCell ref="M512:P512"/>
    <mergeCell ref="Q512:Q513"/>
    <mergeCell ref="M595:P595"/>
    <mergeCell ref="A803:A804"/>
    <mergeCell ref="A806:A807"/>
    <mergeCell ref="A721:A722"/>
    <mergeCell ref="C636:F636"/>
    <mergeCell ref="G636:G637"/>
    <mergeCell ref="C595:F595"/>
    <mergeCell ref="G595:G596"/>
    <mergeCell ref="A765:A766"/>
    <mergeCell ref="C801:F801"/>
    <mergeCell ref="G801:G802"/>
    <mergeCell ref="A600:A601"/>
    <mergeCell ref="C678:F678"/>
    <mergeCell ref="G678:G679"/>
    <mergeCell ref="A680:A681"/>
    <mergeCell ref="A724:A725"/>
    <mergeCell ref="C760:F760"/>
    <mergeCell ref="C719:F719"/>
    <mergeCell ref="G719:G720"/>
    <mergeCell ref="A762:A763"/>
    <mergeCell ref="G760:G761"/>
    <mergeCell ref="W843:W844"/>
    <mergeCell ref="X843:AA843"/>
    <mergeCell ref="C843:F843"/>
    <mergeCell ref="AM926:AM927"/>
    <mergeCell ref="AB926:AB927"/>
    <mergeCell ref="R885:V885"/>
    <mergeCell ref="W885:W886"/>
    <mergeCell ref="X885:AA885"/>
    <mergeCell ref="AB885:AB886"/>
    <mergeCell ref="AG843:AG844"/>
    <mergeCell ref="AH843:AL843"/>
    <mergeCell ref="AC926:AF926"/>
    <mergeCell ref="A924:CH924"/>
    <mergeCell ref="C884:CH884"/>
    <mergeCell ref="C925:CH925"/>
    <mergeCell ref="H636:K636"/>
    <mergeCell ref="L636:L637"/>
    <mergeCell ref="M636:P636"/>
    <mergeCell ref="Q636:Q637"/>
    <mergeCell ref="X1009:AA1009"/>
    <mergeCell ref="R926:V926"/>
    <mergeCell ref="W926:W927"/>
    <mergeCell ref="X926:AA926"/>
    <mergeCell ref="G926:G927"/>
    <mergeCell ref="H926:K926"/>
    <mergeCell ref="L926:L927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H760:K760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L843:L844"/>
    <mergeCell ref="M843:P843"/>
    <mergeCell ref="Q843:Q844"/>
    <mergeCell ref="A970:A971"/>
    <mergeCell ref="C885:F885"/>
    <mergeCell ref="G885:G886"/>
    <mergeCell ref="H885:K885"/>
    <mergeCell ref="L885:L886"/>
    <mergeCell ref="M885:P885"/>
    <mergeCell ref="Q885:Q886"/>
    <mergeCell ref="A845:A846"/>
    <mergeCell ref="A887:A888"/>
    <mergeCell ref="A966:CH966"/>
    <mergeCell ref="A1007:CH1007"/>
    <mergeCell ref="C967:CH967"/>
    <mergeCell ref="C1008:CH1008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H138:K138"/>
    <mergeCell ref="L138:L139"/>
    <mergeCell ref="H11:K11"/>
    <mergeCell ref="L11:L12"/>
    <mergeCell ref="M11:P11"/>
    <mergeCell ref="Q11:Q12"/>
    <mergeCell ref="R221:V22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R11:V11"/>
    <mergeCell ref="AC138:AF138"/>
    <mergeCell ref="AB180:AB181"/>
    <mergeCell ref="R180:V180"/>
    <mergeCell ref="W180:W181"/>
    <mergeCell ref="X180:AA180"/>
    <mergeCell ref="X221:AA221"/>
    <mergeCell ref="AB221:AB222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AM471:AM472"/>
    <mergeCell ref="AY387:BB387"/>
    <mergeCell ref="BC387:BC388"/>
    <mergeCell ref="R595:V595"/>
    <mergeCell ref="W595:W596"/>
    <mergeCell ref="R471:V471"/>
    <mergeCell ref="BO636:BR636"/>
    <mergeCell ref="BS636:BS637"/>
    <mergeCell ref="BO678:BR678"/>
    <mergeCell ref="BS678:BS679"/>
    <mergeCell ref="AB636:AB637"/>
    <mergeCell ref="AC636:AF636"/>
    <mergeCell ref="AG636:AG637"/>
    <mergeCell ref="AY636:BB636"/>
    <mergeCell ref="BC636:BC637"/>
    <mergeCell ref="AY678:BB678"/>
    <mergeCell ref="AN636:AQ636"/>
    <mergeCell ref="AN678:AQ678"/>
    <mergeCell ref="BC678:BC679"/>
    <mergeCell ref="AS1009:AV1009"/>
    <mergeCell ref="AX1009:AX1010"/>
    <mergeCell ref="AS636:AV636"/>
    <mergeCell ref="AX636:AX637"/>
    <mergeCell ref="AS678:AV678"/>
    <mergeCell ref="AX678:AX679"/>
    <mergeCell ref="AS719:AV719"/>
    <mergeCell ref="AX719:AX720"/>
    <mergeCell ref="AS760:AV760"/>
    <mergeCell ref="AX760:AX761"/>
    <mergeCell ref="AS801:AV801"/>
    <mergeCell ref="AX801:AX802"/>
    <mergeCell ref="AS843:AV843"/>
    <mergeCell ref="AX843:AX844"/>
    <mergeCell ref="AS885:AV885"/>
    <mergeCell ref="AX885:AX886"/>
    <mergeCell ref="AX926:AX927"/>
    <mergeCell ref="AS926:AV926"/>
    <mergeCell ref="BN719:BN720"/>
    <mergeCell ref="AY719:BB719"/>
    <mergeCell ref="BC719:BC720"/>
    <mergeCell ref="X801:AA801"/>
    <mergeCell ref="R760:V760"/>
    <mergeCell ref="BO1009:BR1009"/>
    <mergeCell ref="BS1009:BS1010"/>
    <mergeCell ref="BO719:BR719"/>
    <mergeCell ref="BS719:BS720"/>
    <mergeCell ref="BO760:BR760"/>
    <mergeCell ref="AN968:AQ968"/>
    <mergeCell ref="AB843:AB844"/>
    <mergeCell ref="BI968:BM968"/>
    <mergeCell ref="BN885:BN886"/>
    <mergeCell ref="BN926:BN927"/>
    <mergeCell ref="BN968:BN969"/>
    <mergeCell ref="AC843:AF843"/>
    <mergeCell ref="AY801:BB801"/>
    <mergeCell ref="BI843:BM843"/>
    <mergeCell ref="BN843:BN844"/>
    <mergeCell ref="AR968:AR969"/>
    <mergeCell ref="AM719:AM720"/>
    <mergeCell ref="AH719:AL719"/>
    <mergeCell ref="AN719:AQ719"/>
    <mergeCell ref="AC553:AF553"/>
    <mergeCell ref="AC595:AF595"/>
    <mergeCell ref="AG595:AG596"/>
    <mergeCell ref="BD553:BG553"/>
    <mergeCell ref="AX387:AX388"/>
    <mergeCell ref="AG471:AG472"/>
    <mergeCell ref="AN387:AQ387"/>
    <mergeCell ref="AR387:AR388"/>
    <mergeCell ref="AS595:AV595"/>
    <mergeCell ref="AY595:BB595"/>
    <mergeCell ref="BC595:BC596"/>
    <mergeCell ref="AX595:AX596"/>
    <mergeCell ref="AR595:AR596"/>
    <mergeCell ref="BD387:BG387"/>
    <mergeCell ref="BD471:BG471"/>
    <mergeCell ref="BD512:BG512"/>
    <mergeCell ref="AM387:AM388"/>
    <mergeCell ref="AR719:AR720"/>
    <mergeCell ref="AH595:AL595"/>
    <mergeCell ref="AM595:AM596"/>
    <mergeCell ref="AC719:AF719"/>
    <mergeCell ref="AR678:AR679"/>
    <mergeCell ref="AN595:AQ595"/>
    <mergeCell ref="AG678:AG679"/>
    <mergeCell ref="AB595:AB596"/>
    <mergeCell ref="BH926:BH927"/>
    <mergeCell ref="BH843:BH844"/>
    <mergeCell ref="BD885:BG885"/>
    <mergeCell ref="BH885:BH886"/>
    <mergeCell ref="BD926:BG926"/>
    <mergeCell ref="AM760:AM761"/>
    <mergeCell ref="AM801:AM802"/>
    <mergeCell ref="AY760:BB760"/>
    <mergeCell ref="BC760:BC761"/>
    <mergeCell ref="AH885:AL885"/>
    <mergeCell ref="AM885:AM886"/>
    <mergeCell ref="AG926:AG927"/>
    <mergeCell ref="AM843:AM844"/>
    <mergeCell ref="AH926:AL926"/>
    <mergeCell ref="BD968:BG968"/>
    <mergeCell ref="BH968:BH969"/>
    <mergeCell ref="R512:V512"/>
    <mergeCell ref="W512:W513"/>
    <mergeCell ref="X512:AA512"/>
    <mergeCell ref="AX429:AX430"/>
    <mergeCell ref="AY429:BB429"/>
    <mergeCell ref="BC429:BC430"/>
    <mergeCell ref="AY471:BB471"/>
    <mergeCell ref="BC471:BC472"/>
    <mergeCell ref="AY512:BB512"/>
    <mergeCell ref="BC512:BC513"/>
    <mergeCell ref="AX512:AX513"/>
    <mergeCell ref="AN843:AQ843"/>
    <mergeCell ref="AR843:AR844"/>
    <mergeCell ref="AC512:AF512"/>
    <mergeCell ref="AG512:AG513"/>
    <mergeCell ref="AG553:AG554"/>
    <mergeCell ref="AS553:AV553"/>
    <mergeCell ref="AN760:AQ760"/>
    <mergeCell ref="AR760:AR761"/>
    <mergeCell ref="BC885:BC886"/>
    <mergeCell ref="R843:V843"/>
    <mergeCell ref="BD843:BG843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AX11:AX12"/>
    <mergeCell ref="AS55:AV55"/>
    <mergeCell ref="BD180:BG180"/>
    <mergeCell ref="BH180:BH181"/>
    <mergeCell ref="BD221:BG221"/>
    <mergeCell ref="BH221:BH222"/>
    <mergeCell ref="AY1009:BB1009"/>
    <mergeCell ref="BC1009:BC1010"/>
    <mergeCell ref="BC926:BC927"/>
    <mergeCell ref="AY968:BB968"/>
    <mergeCell ref="BC968:BC969"/>
    <mergeCell ref="AY926:BB926"/>
    <mergeCell ref="BD1009:BG1009"/>
    <mergeCell ref="BH1009:BH1010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BH97:BH98"/>
    <mergeCell ref="BD138:BG138"/>
    <mergeCell ref="BH138:BH139"/>
    <mergeCell ref="BY180:CA180"/>
    <mergeCell ref="CB180:CB181"/>
    <mergeCell ref="BD11:BG11"/>
    <mergeCell ref="BH11:BH12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AH512:AL512"/>
    <mergeCell ref="BS429:BS430"/>
    <mergeCell ref="BY595:CA595"/>
    <mergeCell ref="CB595:CB596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BH387:BH388"/>
    <mergeCell ref="BH429:BH430"/>
    <mergeCell ref="AY553:BB553"/>
    <mergeCell ref="BC553:BC554"/>
    <mergeCell ref="AX553:AX554"/>
    <mergeCell ref="BO429:BR429"/>
    <mergeCell ref="BO512:BR512"/>
    <mergeCell ref="BH471:BH472"/>
    <mergeCell ref="BO387:BR387"/>
    <mergeCell ref="BN595:BN596"/>
    <mergeCell ref="BY636:CA636"/>
    <mergeCell ref="CB636:CB637"/>
    <mergeCell ref="BY678:CA678"/>
    <mergeCell ref="CB678:CB679"/>
    <mergeCell ref="BY719:CA719"/>
    <mergeCell ref="CB719:CB720"/>
    <mergeCell ref="BY429:CA429"/>
    <mergeCell ref="CB429:CB430"/>
    <mergeCell ref="BY471:CA471"/>
    <mergeCell ref="CB471:CB472"/>
    <mergeCell ref="BY512:CA512"/>
    <mergeCell ref="CB512:CB513"/>
    <mergeCell ref="BY553:CA553"/>
    <mergeCell ref="CB553:CB554"/>
    <mergeCell ref="BY760:CA760"/>
    <mergeCell ref="CB760:CB761"/>
    <mergeCell ref="BY801:CA801"/>
    <mergeCell ref="CB801:CB802"/>
    <mergeCell ref="BC801:BC802"/>
    <mergeCell ref="AC801:AF801"/>
    <mergeCell ref="AG801:AG802"/>
    <mergeCell ref="AR801:AR802"/>
    <mergeCell ref="AN801:AQ801"/>
    <mergeCell ref="AH801:AL801"/>
    <mergeCell ref="BN801:BN802"/>
    <mergeCell ref="BI801:BM801"/>
    <mergeCell ref="BS760:BS761"/>
    <mergeCell ref="BO801:BR801"/>
    <mergeCell ref="BS801:BS802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BY1009:CA1009"/>
    <mergeCell ref="CB1009:CB1010"/>
    <mergeCell ref="C553:F553"/>
    <mergeCell ref="X553:AA553"/>
    <mergeCell ref="AB553:AB554"/>
    <mergeCell ref="A434:A435"/>
    <mergeCell ref="A514:A515"/>
    <mergeCell ref="A517:A518"/>
    <mergeCell ref="BS512:BS513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C138:BC139"/>
    <mergeCell ref="BD55:BG55"/>
    <mergeCell ref="BH55:BH56"/>
    <mergeCell ref="BD97:BG97"/>
    <mergeCell ref="AY304:BB304"/>
    <mergeCell ref="AS512:AV512"/>
    <mergeCell ref="AM512:AM513"/>
    <mergeCell ref="AH553:AL553"/>
    <mergeCell ref="AM553:AM554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060"/>
  <sheetViews>
    <sheetView zoomScale="60" zoomScaleNormal="60" workbookViewId="0"/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79" width="11.5703125" style="242" customWidth="1"/>
    <col min="80" max="80" width="11.5703125" style="262" customWidth="1"/>
    <col min="81" max="84" width="11.5703125" style="1" customWidth="1"/>
    <col min="85" max="85" width="11.5703125" style="242" customWidth="1"/>
    <col min="86" max="86" width="11.5703125" style="262" customWidth="1"/>
    <col min="87" max="16384" width="9.140625" style="1"/>
  </cols>
  <sheetData>
    <row r="1" spans="1:86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58"/>
      <c r="CG1" s="241"/>
      <c r="CH1" s="258"/>
    </row>
    <row r="2" spans="1:86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</row>
    <row r="3" spans="1:86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</row>
    <row r="4" spans="1:86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</row>
    <row r="5" spans="1:86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261"/>
      <c r="CG5" s="1"/>
      <c r="CH5" s="261"/>
    </row>
    <row r="6" spans="1:86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261"/>
      <c r="CG6" s="1"/>
      <c r="CH6" s="261"/>
    </row>
    <row r="7" spans="1:86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261"/>
      <c r="CG7" s="1"/>
      <c r="CH7" s="261"/>
    </row>
    <row r="8" spans="1:86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261"/>
      <c r="CG8" s="1"/>
      <c r="CH8" s="261"/>
    </row>
    <row r="9" spans="1:86" ht="18.75" customHeight="1" x14ac:dyDescent="0.25">
      <c r="A9" s="309" t="s">
        <v>255</v>
      </c>
      <c r="B9" s="309"/>
      <c r="C9" s="309"/>
      <c r="D9" s="309"/>
      <c r="E9" s="309"/>
      <c r="F9" s="309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  <c r="AS9" s="309"/>
      <c r="AT9" s="309"/>
      <c r="AU9" s="309"/>
      <c r="AV9" s="309"/>
      <c r="AW9" s="309"/>
      <c r="AX9" s="309"/>
      <c r="AY9" s="309"/>
      <c r="AZ9" s="309"/>
      <c r="BA9" s="309"/>
      <c r="BB9" s="309"/>
      <c r="BC9" s="309"/>
      <c r="BD9" s="309"/>
      <c r="BE9" s="309"/>
      <c r="BF9" s="309"/>
      <c r="BG9" s="309"/>
      <c r="BH9" s="309"/>
      <c r="BI9" s="309"/>
      <c r="BJ9" s="309"/>
      <c r="BK9" s="309"/>
      <c r="BL9" s="309"/>
      <c r="BM9" s="309"/>
      <c r="BN9" s="309"/>
      <c r="BO9" s="309"/>
      <c r="BP9" s="309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</row>
    <row r="10" spans="1:86" ht="18" x14ac:dyDescent="0.25">
      <c r="A10" s="273" t="s">
        <v>156</v>
      </c>
      <c r="B10" s="290" t="s">
        <v>4</v>
      </c>
      <c r="C10" s="300" t="s">
        <v>257</v>
      </c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1"/>
      <c r="AY10" s="301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301"/>
      <c r="BL10" s="301"/>
      <c r="BM10" s="301"/>
      <c r="BN10" s="301"/>
      <c r="BO10" s="301"/>
      <c r="BP10" s="301"/>
      <c r="BQ10" s="301"/>
      <c r="BR10" s="301"/>
      <c r="BS10" s="301"/>
      <c r="BT10" s="301"/>
      <c r="BU10" s="301"/>
      <c r="BV10" s="301"/>
      <c r="BW10" s="301"/>
      <c r="BX10" s="301"/>
      <c r="BY10" s="301"/>
      <c r="BZ10" s="301"/>
      <c r="CA10" s="301"/>
      <c r="CB10" s="301"/>
      <c r="CC10" s="301"/>
      <c r="CD10" s="301"/>
      <c r="CE10" s="301"/>
      <c r="CF10" s="301"/>
      <c r="CG10" s="301"/>
      <c r="CH10" s="302"/>
    </row>
    <row r="11" spans="1:86" ht="18" customHeight="1" x14ac:dyDescent="0.25">
      <c r="A11" s="207"/>
      <c r="B11" s="291"/>
      <c r="C11" s="284" t="s">
        <v>139</v>
      </c>
      <c r="D11" s="285"/>
      <c r="E11" s="285"/>
      <c r="F11" s="286"/>
      <c r="G11" s="280" t="s">
        <v>256</v>
      </c>
      <c r="H11" s="287" t="s">
        <v>139</v>
      </c>
      <c r="I11" s="288"/>
      <c r="J11" s="288"/>
      <c r="K11" s="289"/>
      <c r="L11" s="280" t="s">
        <v>256</v>
      </c>
      <c r="M11" s="287" t="s">
        <v>139</v>
      </c>
      <c r="N11" s="288"/>
      <c r="O11" s="288"/>
      <c r="P11" s="289"/>
      <c r="Q11" s="280" t="s">
        <v>256</v>
      </c>
      <c r="R11" s="287" t="s">
        <v>139</v>
      </c>
      <c r="S11" s="288"/>
      <c r="T11" s="288"/>
      <c r="U11" s="288"/>
      <c r="V11" s="289"/>
      <c r="W11" s="280" t="s">
        <v>256</v>
      </c>
      <c r="X11" s="287" t="s">
        <v>139</v>
      </c>
      <c r="Y11" s="288"/>
      <c r="Z11" s="288"/>
      <c r="AA11" s="289"/>
      <c r="AB11" s="280" t="s">
        <v>256</v>
      </c>
      <c r="AC11" s="287" t="s">
        <v>139</v>
      </c>
      <c r="AD11" s="288"/>
      <c r="AE11" s="288"/>
      <c r="AF11" s="289"/>
      <c r="AG11" s="280" t="s">
        <v>256</v>
      </c>
      <c r="AH11" s="287" t="s">
        <v>139</v>
      </c>
      <c r="AI11" s="288"/>
      <c r="AJ11" s="288"/>
      <c r="AK11" s="288"/>
      <c r="AL11" s="289"/>
      <c r="AM11" s="280" t="s">
        <v>256</v>
      </c>
      <c r="AN11" s="287" t="s">
        <v>139</v>
      </c>
      <c r="AO11" s="288"/>
      <c r="AP11" s="288"/>
      <c r="AQ11" s="289"/>
      <c r="AR11" s="280" t="s">
        <v>256</v>
      </c>
      <c r="AS11" s="287" t="s">
        <v>139</v>
      </c>
      <c r="AT11" s="288"/>
      <c r="AU11" s="288"/>
      <c r="AV11" s="288"/>
      <c r="AW11" s="289"/>
      <c r="AX11" s="280" t="s">
        <v>256</v>
      </c>
      <c r="AY11" s="287" t="s">
        <v>139</v>
      </c>
      <c r="AZ11" s="288"/>
      <c r="BA11" s="288"/>
      <c r="BB11" s="289"/>
      <c r="BC11" s="280" t="s">
        <v>256</v>
      </c>
      <c r="BD11" s="287" t="s">
        <v>139</v>
      </c>
      <c r="BE11" s="288"/>
      <c r="BF11" s="288"/>
      <c r="BG11" s="289"/>
      <c r="BH11" s="280" t="s">
        <v>256</v>
      </c>
      <c r="BI11" s="287" t="s">
        <v>139</v>
      </c>
      <c r="BJ11" s="288"/>
      <c r="BK11" s="288"/>
      <c r="BL11" s="288"/>
      <c r="BM11" s="289"/>
      <c r="BN11" s="280" t="s">
        <v>256</v>
      </c>
      <c r="BO11" s="287" t="s">
        <v>316</v>
      </c>
      <c r="BP11" s="288"/>
      <c r="BQ11" s="288"/>
      <c r="BR11" s="288"/>
      <c r="BS11" s="280" t="s">
        <v>256</v>
      </c>
      <c r="BT11" s="287" t="s">
        <v>316</v>
      </c>
      <c r="BU11" s="288"/>
      <c r="BV11" s="288"/>
      <c r="BW11" s="288"/>
      <c r="BX11" s="280" t="s">
        <v>256</v>
      </c>
      <c r="BY11" s="287" t="s">
        <v>316</v>
      </c>
      <c r="BZ11" s="288"/>
      <c r="CA11" s="288"/>
      <c r="CB11" s="280" t="s">
        <v>256</v>
      </c>
      <c r="CC11" s="287" t="s">
        <v>316</v>
      </c>
      <c r="CD11" s="288"/>
      <c r="CE11" s="288"/>
      <c r="CF11" s="288"/>
      <c r="CG11" s="288"/>
      <c r="CH11" s="280" t="s">
        <v>256</v>
      </c>
    </row>
    <row r="12" spans="1:86" ht="18" x14ac:dyDescent="0.25">
      <c r="A12" s="208"/>
      <c r="B12" s="292"/>
      <c r="C12" s="138" t="s">
        <v>135</v>
      </c>
      <c r="D12" s="138" t="s">
        <v>136</v>
      </c>
      <c r="E12" s="138" t="s">
        <v>137</v>
      </c>
      <c r="F12" s="138" t="s">
        <v>138</v>
      </c>
      <c r="G12" s="281"/>
      <c r="H12" s="138" t="s">
        <v>141</v>
      </c>
      <c r="I12" s="138" t="s">
        <v>142</v>
      </c>
      <c r="J12" s="138" t="s">
        <v>143</v>
      </c>
      <c r="K12" s="138" t="s">
        <v>144</v>
      </c>
      <c r="L12" s="281"/>
      <c r="M12" s="138" t="s">
        <v>145</v>
      </c>
      <c r="N12" s="138" t="s">
        <v>146</v>
      </c>
      <c r="O12" s="138" t="s">
        <v>147</v>
      </c>
      <c r="P12" s="138" t="s">
        <v>148</v>
      </c>
      <c r="Q12" s="281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1"/>
      <c r="X12" s="138" t="s">
        <v>159</v>
      </c>
      <c r="Y12" s="138" t="s">
        <v>160</v>
      </c>
      <c r="Z12" s="138" t="s">
        <v>281</v>
      </c>
      <c r="AA12" s="138" t="s">
        <v>282</v>
      </c>
      <c r="AB12" s="281"/>
      <c r="AC12" s="138" t="s">
        <v>283</v>
      </c>
      <c r="AD12" s="138" t="s">
        <v>284</v>
      </c>
      <c r="AE12" s="138" t="s">
        <v>291</v>
      </c>
      <c r="AF12" s="138" t="s">
        <v>285</v>
      </c>
      <c r="AG12" s="281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1"/>
      <c r="AN12" s="138" t="s">
        <v>292</v>
      </c>
      <c r="AO12" s="138" t="s">
        <v>293</v>
      </c>
      <c r="AP12" s="138" t="s">
        <v>294</v>
      </c>
      <c r="AQ12" s="138" t="s">
        <v>295</v>
      </c>
      <c r="AR12" s="281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1"/>
      <c r="AY12" s="138" t="s">
        <v>302</v>
      </c>
      <c r="AZ12" s="138" t="s">
        <v>303</v>
      </c>
      <c r="BA12" s="138" t="s">
        <v>304</v>
      </c>
      <c r="BB12" s="138" t="s">
        <v>305</v>
      </c>
      <c r="BC12" s="281"/>
      <c r="BD12" s="138" t="s">
        <v>307</v>
      </c>
      <c r="BE12" s="138" t="s">
        <v>308</v>
      </c>
      <c r="BF12" s="138" t="s">
        <v>309</v>
      </c>
      <c r="BG12" s="138" t="s">
        <v>310</v>
      </c>
      <c r="BH12" s="281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1"/>
      <c r="BO12" s="254" t="s">
        <v>317</v>
      </c>
      <c r="BP12" s="254" t="s">
        <v>318</v>
      </c>
      <c r="BQ12" s="254" t="s">
        <v>319</v>
      </c>
      <c r="BR12" s="254" t="s">
        <v>320</v>
      </c>
      <c r="BS12" s="281"/>
      <c r="BT12" s="254" t="s">
        <v>322</v>
      </c>
      <c r="BU12" s="254" t="s">
        <v>323</v>
      </c>
      <c r="BV12" s="254" t="s">
        <v>324</v>
      </c>
      <c r="BW12" s="254" t="s">
        <v>325</v>
      </c>
      <c r="BX12" s="281"/>
      <c r="BY12" s="138" t="s">
        <v>326</v>
      </c>
      <c r="BZ12" s="138" t="s">
        <v>146</v>
      </c>
      <c r="CA12" s="138" t="s">
        <v>327</v>
      </c>
      <c r="CB12" s="281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1"/>
    </row>
    <row r="13" spans="1:86" x14ac:dyDescent="0.3">
      <c r="A13" s="282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237">
        <f>'Нарххо 2024'!CC13</f>
        <v>0</v>
      </c>
      <c r="CH13" s="238" t="e">
        <f>'Нарххо 2024'!#REF!</f>
        <v>#REF!</v>
      </c>
    </row>
    <row r="14" spans="1:86" x14ac:dyDescent="0.3">
      <c r="A14" s="283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0</v>
      </c>
      <c r="CF14" s="135">
        <f>'Нарххо 2024'!CF14</f>
        <v>0</v>
      </c>
      <c r="CG14" s="135">
        <f>'Нарххо 2024'!CG14</f>
        <v>0</v>
      </c>
      <c r="CH14" s="169">
        <f>'Нарххо 2024'!CH14</f>
        <v>5.2349999999999994</v>
      </c>
    </row>
    <row r="15" spans="1:86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0</v>
      </c>
      <c r="CF15" s="135">
        <f>'Нарххо 2024'!CF15</f>
        <v>0</v>
      </c>
      <c r="CG15" s="135">
        <f>'Нарххо 2024'!CG15</f>
        <v>0</v>
      </c>
      <c r="CH15" s="169">
        <f>'Нарххо 2024'!CH15</f>
        <v>6.37</v>
      </c>
    </row>
    <row r="16" spans="1:86" x14ac:dyDescent="0.25">
      <c r="A16" s="282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69">
        <f>'Нарххо 2024'!CB16</f>
        <v>0</v>
      </c>
      <c r="CC16" s="135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0</v>
      </c>
      <c r="CG16" s="135">
        <f>'Нарххо 2024'!CG16</f>
        <v>0</v>
      </c>
      <c r="CH16" s="169">
        <f>'Нарххо 2024'!CH16</f>
        <v>0</v>
      </c>
    </row>
    <row r="17" spans="1:86" x14ac:dyDescent="0.25">
      <c r="A17" s="283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0</v>
      </c>
      <c r="CF17" s="135">
        <f>'Нарххо 2024'!CF17</f>
        <v>0</v>
      </c>
      <c r="CG17" s="135">
        <f>'Нарххо 2024'!CG17</f>
        <v>0</v>
      </c>
      <c r="CH17" s="169">
        <f>'Нарххо 2024'!CH17</f>
        <v>2.7349999999999999</v>
      </c>
    </row>
    <row r="18" spans="1:86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0</v>
      </c>
      <c r="CF18" s="135">
        <f>'Нарххо 2024'!CF18</f>
        <v>0</v>
      </c>
      <c r="CG18" s="135">
        <f>'Нарххо 2024'!CG18</f>
        <v>0</v>
      </c>
      <c r="CH18" s="169">
        <f>'Нарххо 2024'!CH18</f>
        <v>4.2</v>
      </c>
    </row>
    <row r="19" spans="1:86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0</v>
      </c>
      <c r="CF19" s="135">
        <f>'Нарххо 2024'!CF19</f>
        <v>0</v>
      </c>
      <c r="CG19" s="135">
        <f>'Нарххо 2024'!CG19</f>
        <v>0</v>
      </c>
      <c r="CH19" s="169">
        <f>'Нарххо 2024'!CH19</f>
        <v>13.15</v>
      </c>
    </row>
    <row r="20" spans="1:86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0</v>
      </c>
      <c r="CF20" s="135">
        <f>'Нарххо 2024'!CF20</f>
        <v>0</v>
      </c>
      <c r="CG20" s="135">
        <f>'Нарххо 2024'!CG20</f>
        <v>0</v>
      </c>
      <c r="CH20" s="169">
        <f>'Нарххо 2024'!CH20</f>
        <v>14.870000000000001</v>
      </c>
    </row>
    <row r="21" spans="1:86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0</v>
      </c>
      <c r="CF21" s="135">
        <f>'Нарххо 2024'!CF21</f>
        <v>0</v>
      </c>
      <c r="CG21" s="135">
        <f>'Нарххо 2024'!CG21</f>
        <v>0</v>
      </c>
      <c r="CH21" s="169">
        <f>'Нарххо 2024'!CH21</f>
        <v>14.25</v>
      </c>
    </row>
    <row r="22" spans="1:86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0</v>
      </c>
      <c r="CF22" s="135">
        <f>'Нарххо 2024'!CF22</f>
        <v>0</v>
      </c>
      <c r="CG22" s="135">
        <f>'Нарххо 2024'!CG22</f>
        <v>0</v>
      </c>
      <c r="CH22" s="169">
        <f>'Нарххо 2024'!CH22</f>
        <v>17.63</v>
      </c>
    </row>
    <row r="23" spans="1:86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0</v>
      </c>
      <c r="CF23" s="135">
        <f>'Нарххо 2024'!CF23</f>
        <v>0</v>
      </c>
      <c r="CG23" s="135">
        <f>'Нарххо 2024'!CG23</f>
        <v>0</v>
      </c>
      <c r="CH23" s="169">
        <f>'Нарххо 2024'!CH23</f>
        <v>17</v>
      </c>
    </row>
    <row r="24" spans="1:86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0</v>
      </c>
      <c r="CF24" s="135">
        <f>'Нарххо 2024'!CF24</f>
        <v>0</v>
      </c>
      <c r="CG24" s="135">
        <f>'Нарххо 2024'!CG24</f>
        <v>0</v>
      </c>
      <c r="CH24" s="169">
        <f>'Нарххо 2024'!CH24</f>
        <v>18.149999999999999</v>
      </c>
    </row>
    <row r="25" spans="1:86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0</v>
      </c>
      <c r="CF25" s="135">
        <f>'Нарххо 2024'!CF25</f>
        <v>0</v>
      </c>
      <c r="CG25" s="135">
        <f>'Нарххо 2024'!CG25</f>
        <v>0</v>
      </c>
      <c r="CH25" s="169">
        <f>'Нарххо 2024'!CH25</f>
        <v>74.664999999999992</v>
      </c>
    </row>
    <row r="26" spans="1:86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0</v>
      </c>
      <c r="CF26" s="135">
        <f>'Нарххо 2024'!CF26</f>
        <v>0</v>
      </c>
      <c r="CG26" s="135">
        <f>'Нарххо 2024'!CG26</f>
        <v>0</v>
      </c>
      <c r="CH26" s="169">
        <f>'Нарххо 2024'!CH26</f>
        <v>84.17</v>
      </c>
    </row>
    <row r="27" spans="1:86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0</v>
      </c>
      <c r="CF27" s="135">
        <f>'Нарххо 2024'!CF27</f>
        <v>0</v>
      </c>
      <c r="CG27" s="135">
        <f>'Нарххо 2024'!CG27</f>
        <v>0</v>
      </c>
      <c r="CH27" s="169">
        <f>'Нарххо 2024'!CH27</f>
        <v>8.75</v>
      </c>
    </row>
    <row r="28" spans="1:86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0</v>
      </c>
      <c r="CF28" s="135">
        <f>'Нарххо 2024'!CF28</f>
        <v>0</v>
      </c>
      <c r="CG28" s="135">
        <f>'Нарххо 2024'!CG28</f>
        <v>0</v>
      </c>
      <c r="CH28" s="169">
        <f>'Нарххо 2024'!CH28</f>
        <v>13.32</v>
      </c>
    </row>
    <row r="29" spans="1:86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0</v>
      </c>
      <c r="CF29" s="135">
        <f>'Нарххо 2024'!CF29</f>
        <v>0</v>
      </c>
      <c r="CG29" s="135">
        <f>'Нарххо 2024'!CG29</f>
        <v>0</v>
      </c>
      <c r="CH29" s="169">
        <f>'Нарххо 2024'!CH29</f>
        <v>10.199999999999999</v>
      </c>
    </row>
    <row r="30" spans="1:86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0</v>
      </c>
      <c r="CF30" s="135">
        <f>'Нарххо 2024'!CF30</f>
        <v>0</v>
      </c>
      <c r="CG30" s="135">
        <f>'Нарххо 2024'!CG30</f>
        <v>0</v>
      </c>
      <c r="CH30" s="169">
        <f>'Нарххо 2024'!CH30</f>
        <v>59</v>
      </c>
    </row>
    <row r="31" spans="1:86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0</v>
      </c>
      <c r="CF31" s="135">
        <f>'Нарххо 2024'!CF31</f>
        <v>0</v>
      </c>
      <c r="CG31" s="135">
        <f>'Нарххо 2024'!CG31</f>
        <v>0</v>
      </c>
      <c r="CH31" s="169">
        <f>'Нарххо 2024'!CH31</f>
        <v>60</v>
      </c>
    </row>
    <row r="32" spans="1:86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0</v>
      </c>
      <c r="CF32" s="135">
        <f>'Нарххо 2024'!CF32</f>
        <v>0</v>
      </c>
      <c r="CG32" s="135">
        <f>'Нарххо 2024'!CG32</f>
        <v>0</v>
      </c>
      <c r="CH32" s="169">
        <f>'Нарххо 2024'!CH32</f>
        <v>4.8</v>
      </c>
    </row>
    <row r="33" spans="1:86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0</v>
      </c>
      <c r="CF33" s="135">
        <f>'Нарххо 2024'!CF33</f>
        <v>0</v>
      </c>
      <c r="CG33" s="135">
        <f>'Нарххо 2024'!CG33</f>
        <v>0</v>
      </c>
      <c r="CH33" s="169">
        <f>'Нарххо 2024'!CH33</f>
        <v>4.2</v>
      </c>
    </row>
    <row r="34" spans="1:86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0</v>
      </c>
      <c r="CF34" s="135">
        <f>'Нарххо 2024'!CF34</f>
        <v>0</v>
      </c>
      <c r="CG34" s="135">
        <f>'Нарххо 2024'!CG34</f>
        <v>0</v>
      </c>
      <c r="CH34" s="169">
        <f>'Нарххо 2024'!CH34</f>
        <v>5</v>
      </c>
    </row>
    <row r="35" spans="1:86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0</v>
      </c>
      <c r="CF35" s="135">
        <f>'Нарххо 2024'!CF35</f>
        <v>0</v>
      </c>
      <c r="CG35" s="135">
        <f>'Нарххо 2024'!CG35</f>
        <v>0</v>
      </c>
      <c r="CH35" s="169">
        <f>'Нарххо 2024'!CH35</f>
        <v>22.23</v>
      </c>
    </row>
    <row r="36" spans="1:86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0</v>
      </c>
      <c r="CF36" s="135">
        <f>'Нарххо 2024'!CF36</f>
        <v>0</v>
      </c>
      <c r="CG36" s="135">
        <f>'Нарххо 2024'!CG36</f>
        <v>0</v>
      </c>
      <c r="CH36" s="169">
        <f>'Нарххо 2024'!CH36</f>
        <v>20.73</v>
      </c>
    </row>
    <row r="37" spans="1:86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0</v>
      </c>
      <c r="CF37" s="135">
        <f>'Нарххо 2024'!CF37</f>
        <v>0</v>
      </c>
      <c r="CG37" s="135">
        <f>'Нарххо 2024'!CG37</f>
        <v>0</v>
      </c>
      <c r="CH37" s="169">
        <f>'Нарххо 2024'!CH37</f>
        <v>17.43</v>
      </c>
    </row>
    <row r="38" spans="1:86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0</v>
      </c>
      <c r="CF38" s="135">
        <f>'Нарххо 2024'!CF38</f>
        <v>0</v>
      </c>
      <c r="CG38" s="135">
        <f>'Нарххо 2024'!CG38</f>
        <v>0</v>
      </c>
      <c r="CH38" s="169">
        <f>'Нарххо 2024'!CH38</f>
        <v>3.5</v>
      </c>
    </row>
    <row r="39" spans="1:86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0</v>
      </c>
      <c r="CF39" s="135">
        <f>'Нарххо 2024'!CF39</f>
        <v>0</v>
      </c>
      <c r="CG39" s="135">
        <f>'Нарххо 2024'!CG39</f>
        <v>0</v>
      </c>
      <c r="CH39" s="169">
        <f>'Нарххо 2024'!CH39</f>
        <v>3</v>
      </c>
    </row>
    <row r="40" spans="1:86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0</v>
      </c>
      <c r="CF40" s="135">
        <f>'Нарххо 2024'!CF40</f>
        <v>0</v>
      </c>
      <c r="CG40" s="135">
        <f>'Нарххо 2024'!CG40</f>
        <v>0</v>
      </c>
      <c r="CH40" s="169">
        <f>'Нарххо 2024'!CH40</f>
        <v>36</v>
      </c>
    </row>
    <row r="41" spans="1:86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0</v>
      </c>
      <c r="CF41" s="135">
        <f>'Нарххо 2024'!CF41</f>
        <v>0</v>
      </c>
      <c r="CG41" s="135">
        <f>'Нарххо 2024'!CG41</f>
        <v>0</v>
      </c>
      <c r="CH41" s="169">
        <f>'Нарххо 2024'!CH41</f>
        <v>6.83</v>
      </c>
    </row>
    <row r="42" spans="1:86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0</v>
      </c>
      <c r="CF42" s="135">
        <f>'Нарххо 2024'!CF42</f>
        <v>0</v>
      </c>
      <c r="CG42" s="135">
        <f>'Нарххо 2024'!CG42</f>
        <v>0</v>
      </c>
      <c r="CH42" s="169">
        <f>'Нарххо 2024'!CH42</f>
        <v>10.5</v>
      </c>
    </row>
    <row r="43" spans="1:86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0</v>
      </c>
      <c r="CF43" s="135">
        <f>'Нарххо 2024'!CF43</f>
        <v>0</v>
      </c>
      <c r="CG43" s="135">
        <f>'Нарххо 2024'!CG43</f>
        <v>0</v>
      </c>
      <c r="CH43" s="169">
        <f>'Нарххо 2024'!CH43</f>
        <v>11.27</v>
      </c>
    </row>
    <row r="44" spans="1:86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</row>
    <row r="45" spans="1:86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0</v>
      </c>
      <c r="CF45" s="135">
        <f>'Нарххо 2024'!CF45</f>
        <v>0</v>
      </c>
      <c r="CG45" s="135">
        <f>'Нарххо 2024'!CG45</f>
        <v>0</v>
      </c>
      <c r="CH45" s="169">
        <f>'Нарххо 2024'!CH45</f>
        <v>10.865</v>
      </c>
    </row>
    <row r="46" spans="1:86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0</v>
      </c>
      <c r="CF46" s="135">
        <f>'Нарххо 2024'!CF46</f>
        <v>0</v>
      </c>
      <c r="CG46" s="135">
        <f>'Нарххо 2024'!CG46</f>
        <v>0</v>
      </c>
      <c r="CH46" s="169">
        <f>'Нарххо 2024'!CH46</f>
        <v>10.92</v>
      </c>
    </row>
    <row r="47" spans="1:86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261"/>
      <c r="CG47" s="1"/>
      <c r="CH47" s="261"/>
    </row>
    <row r="48" spans="1:86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261"/>
      <c r="CG48" s="1"/>
      <c r="CH48" s="261"/>
    </row>
    <row r="49" spans="1:86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261"/>
      <c r="CG49" s="1"/>
      <c r="CH49" s="261"/>
    </row>
    <row r="50" spans="1:86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261"/>
      <c r="CG50" s="1"/>
      <c r="CH50" s="261"/>
    </row>
    <row r="51" spans="1:86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261"/>
      <c r="CG51" s="1"/>
      <c r="CH51" s="261"/>
    </row>
    <row r="52" spans="1:86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261"/>
      <c r="CG52" s="1"/>
      <c r="CH52" s="261"/>
    </row>
    <row r="53" spans="1:86" ht="18" customHeight="1" x14ac:dyDescent="0.25">
      <c r="A53" s="299" t="s">
        <v>255</v>
      </c>
      <c r="B53" s="299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  <c r="AG53" s="299"/>
      <c r="AH53" s="299"/>
      <c r="AI53" s="299"/>
      <c r="AJ53" s="299"/>
      <c r="AK53" s="299"/>
      <c r="AL53" s="299"/>
      <c r="AM53" s="299"/>
      <c r="AN53" s="299"/>
      <c r="AO53" s="299"/>
      <c r="AP53" s="299"/>
      <c r="AQ53" s="299"/>
      <c r="AR53" s="299"/>
      <c r="AS53" s="299"/>
      <c r="AT53" s="299"/>
      <c r="AU53" s="299"/>
      <c r="AV53" s="299"/>
      <c r="AW53" s="299"/>
      <c r="AX53" s="299"/>
      <c r="AY53" s="299"/>
      <c r="AZ53" s="299"/>
      <c r="BA53" s="299"/>
      <c r="BB53" s="299"/>
      <c r="BC53" s="299"/>
      <c r="BD53" s="299"/>
      <c r="BE53" s="299"/>
      <c r="BF53" s="299"/>
      <c r="BG53" s="299"/>
      <c r="BH53" s="299"/>
      <c r="BI53" s="299"/>
      <c r="BJ53" s="299"/>
      <c r="BK53" s="299"/>
      <c r="BL53" s="299"/>
      <c r="BM53" s="299"/>
      <c r="BN53" s="299"/>
      <c r="BO53" s="299"/>
      <c r="BP53" s="299"/>
      <c r="BQ53" s="299"/>
      <c r="BR53" s="299"/>
      <c r="BS53" s="299"/>
      <c r="BT53" s="299"/>
      <c r="BU53" s="299"/>
      <c r="BV53" s="299"/>
      <c r="BW53" s="299"/>
      <c r="BX53" s="299"/>
      <c r="BY53" s="299"/>
      <c r="BZ53" s="299"/>
      <c r="CA53" s="299"/>
      <c r="CB53" s="299"/>
      <c r="CC53" s="299"/>
      <c r="CD53" s="299"/>
      <c r="CE53" s="299"/>
      <c r="CF53" s="299"/>
      <c r="CG53" s="299"/>
      <c r="CH53" s="299"/>
    </row>
    <row r="54" spans="1:86" x14ac:dyDescent="0.3">
      <c r="A54" s="273" t="s">
        <v>156</v>
      </c>
      <c r="B54" s="200"/>
      <c r="C54" s="365" t="s">
        <v>258</v>
      </c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0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2"/>
    </row>
    <row r="55" spans="1:86" ht="18.75" customHeight="1" x14ac:dyDescent="0.3">
      <c r="A55" s="218"/>
      <c r="B55" s="198"/>
      <c r="C55" s="361" t="s">
        <v>139</v>
      </c>
      <c r="D55" s="362"/>
      <c r="E55" s="362"/>
      <c r="F55" s="363"/>
      <c r="G55" s="360" t="s">
        <v>256</v>
      </c>
      <c r="H55" s="358" t="s">
        <v>139</v>
      </c>
      <c r="I55" s="359"/>
      <c r="J55" s="359"/>
      <c r="K55" s="364"/>
      <c r="L55" s="360" t="s">
        <v>256</v>
      </c>
      <c r="M55" s="358" t="s">
        <v>139</v>
      </c>
      <c r="N55" s="359"/>
      <c r="O55" s="359"/>
      <c r="P55" s="364"/>
      <c r="Q55" s="360" t="s">
        <v>256</v>
      </c>
      <c r="R55" s="358" t="s">
        <v>139</v>
      </c>
      <c r="S55" s="359"/>
      <c r="T55" s="359"/>
      <c r="U55" s="359"/>
      <c r="V55" s="364"/>
      <c r="W55" s="360" t="s">
        <v>256</v>
      </c>
      <c r="X55" s="358" t="s">
        <v>139</v>
      </c>
      <c r="Y55" s="359"/>
      <c r="Z55" s="359"/>
      <c r="AA55" s="364"/>
      <c r="AB55" s="360" t="s">
        <v>256</v>
      </c>
      <c r="AC55" s="358" t="s">
        <v>139</v>
      </c>
      <c r="AD55" s="359"/>
      <c r="AE55" s="359"/>
      <c r="AF55" s="364"/>
      <c r="AG55" s="360" t="s">
        <v>256</v>
      </c>
      <c r="AH55" s="358" t="s">
        <v>139</v>
      </c>
      <c r="AI55" s="359"/>
      <c r="AJ55" s="359"/>
      <c r="AK55" s="359"/>
      <c r="AL55" s="364"/>
      <c r="AM55" s="360" t="s">
        <v>256</v>
      </c>
      <c r="AN55" s="358" t="s">
        <v>139</v>
      </c>
      <c r="AO55" s="359"/>
      <c r="AP55" s="359"/>
      <c r="AQ55" s="364"/>
      <c r="AR55" s="360" t="s">
        <v>256</v>
      </c>
      <c r="AS55" s="358" t="s">
        <v>139</v>
      </c>
      <c r="AT55" s="359"/>
      <c r="AU55" s="359"/>
      <c r="AV55" s="359"/>
      <c r="AW55" s="256"/>
      <c r="AX55" s="360" t="s">
        <v>256</v>
      </c>
      <c r="AY55" s="358" t="s">
        <v>139</v>
      </c>
      <c r="AZ55" s="359"/>
      <c r="BA55" s="359"/>
      <c r="BB55" s="364"/>
      <c r="BC55" s="360" t="s">
        <v>256</v>
      </c>
      <c r="BD55" s="358" t="s">
        <v>139</v>
      </c>
      <c r="BE55" s="359"/>
      <c r="BF55" s="359"/>
      <c r="BG55" s="364"/>
      <c r="BH55" s="360" t="s">
        <v>256</v>
      </c>
      <c r="BI55" s="358" t="s">
        <v>139</v>
      </c>
      <c r="BJ55" s="359"/>
      <c r="BK55" s="359"/>
      <c r="BL55" s="364"/>
      <c r="BM55" s="266"/>
      <c r="BN55" s="360" t="s">
        <v>256</v>
      </c>
      <c r="BO55" s="358" t="s">
        <v>316</v>
      </c>
      <c r="BP55" s="359"/>
      <c r="BQ55" s="359"/>
      <c r="BR55" s="359"/>
      <c r="BS55" s="360" t="s">
        <v>256</v>
      </c>
      <c r="BT55" s="358" t="s">
        <v>316</v>
      </c>
      <c r="BU55" s="359"/>
      <c r="BV55" s="359"/>
      <c r="BW55" s="359"/>
      <c r="BX55" s="360" t="s">
        <v>256</v>
      </c>
      <c r="BY55" s="358" t="s">
        <v>316</v>
      </c>
      <c r="BZ55" s="359"/>
      <c r="CA55" s="359"/>
      <c r="CB55" s="360" t="s">
        <v>256</v>
      </c>
      <c r="CC55" s="358" t="s">
        <v>316</v>
      </c>
      <c r="CD55" s="359"/>
      <c r="CE55" s="359"/>
      <c r="CF55" s="359"/>
      <c r="CG55" s="359"/>
      <c r="CH55" s="360" t="s">
        <v>256</v>
      </c>
    </row>
    <row r="56" spans="1:86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1"/>
      <c r="H56" s="138" t="s">
        <v>141</v>
      </c>
      <c r="I56" s="138" t="s">
        <v>142</v>
      </c>
      <c r="J56" s="138" t="s">
        <v>143</v>
      </c>
      <c r="K56" s="138" t="s">
        <v>144</v>
      </c>
      <c r="L56" s="281"/>
      <c r="M56" s="138" t="s">
        <v>145</v>
      </c>
      <c r="N56" s="138" t="s">
        <v>146</v>
      </c>
      <c r="O56" s="138" t="s">
        <v>147</v>
      </c>
      <c r="P56" s="138" t="s">
        <v>148</v>
      </c>
      <c r="Q56" s="281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1"/>
      <c r="X56" s="138" t="s">
        <v>159</v>
      </c>
      <c r="Y56" s="138" t="s">
        <v>160</v>
      </c>
      <c r="Z56" s="138" t="s">
        <v>281</v>
      </c>
      <c r="AA56" s="138" t="s">
        <v>282</v>
      </c>
      <c r="AB56" s="281"/>
      <c r="AC56" s="138" t="s">
        <v>283</v>
      </c>
      <c r="AD56" s="138" t="s">
        <v>284</v>
      </c>
      <c r="AE56" s="138" t="s">
        <v>291</v>
      </c>
      <c r="AF56" s="138" t="s">
        <v>285</v>
      </c>
      <c r="AG56" s="281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1"/>
      <c r="AN56" s="138" t="s">
        <v>292</v>
      </c>
      <c r="AO56" s="138" t="s">
        <v>293</v>
      </c>
      <c r="AP56" s="138" t="s">
        <v>294</v>
      </c>
      <c r="AQ56" s="138" t="s">
        <v>295</v>
      </c>
      <c r="AR56" s="281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1"/>
      <c r="AY56" s="138" t="s">
        <v>302</v>
      </c>
      <c r="AZ56" s="138" t="s">
        <v>303</v>
      </c>
      <c r="BA56" s="138" t="s">
        <v>304</v>
      </c>
      <c r="BB56" s="138" t="s">
        <v>305</v>
      </c>
      <c r="BC56" s="281"/>
      <c r="BD56" s="138" t="s">
        <v>307</v>
      </c>
      <c r="BE56" s="138" t="s">
        <v>308</v>
      </c>
      <c r="BF56" s="138" t="s">
        <v>309</v>
      </c>
      <c r="BG56" s="138" t="s">
        <v>310</v>
      </c>
      <c r="BH56" s="281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1"/>
      <c r="BO56" s="254" t="s">
        <v>317</v>
      </c>
      <c r="BP56" s="254" t="s">
        <v>318</v>
      </c>
      <c r="BQ56" s="254" t="s">
        <v>319</v>
      </c>
      <c r="BR56" s="254" t="s">
        <v>320</v>
      </c>
      <c r="BS56" s="281"/>
      <c r="BT56" s="254" t="s">
        <v>322</v>
      </c>
      <c r="BU56" s="254" t="s">
        <v>323</v>
      </c>
      <c r="BV56" s="254" t="s">
        <v>324</v>
      </c>
      <c r="BW56" s="254" t="s">
        <v>325</v>
      </c>
      <c r="BX56" s="281"/>
      <c r="BY56" s="138" t="s">
        <v>326</v>
      </c>
      <c r="BZ56" s="138" t="s">
        <v>146</v>
      </c>
      <c r="CA56" s="138" t="s">
        <v>327</v>
      </c>
      <c r="CB56" s="281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1"/>
    </row>
    <row r="57" spans="1:86" ht="18" x14ac:dyDescent="0.25">
      <c r="A57" s="282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</row>
    <row r="58" spans="1:86" ht="18" x14ac:dyDescent="0.25">
      <c r="A58" s="283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0</v>
      </c>
      <c r="CF58" s="135">
        <f>'Нарххо 2024'!CF58</f>
        <v>0</v>
      </c>
      <c r="CG58" s="135">
        <f>'Нарххо 2024'!CG58</f>
        <v>0</v>
      </c>
      <c r="CH58" s="169">
        <f>'Нарххо 2024'!CH58</f>
        <v>5.75</v>
      </c>
    </row>
    <row r="59" spans="1:86" ht="18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0</v>
      </c>
      <c r="CF59" s="135">
        <f>'Нарххо 2024'!CF59</f>
        <v>0</v>
      </c>
      <c r="CG59" s="135">
        <f>'Нарххо 2024'!CG59</f>
        <v>0</v>
      </c>
      <c r="CH59" s="169">
        <f>'Нарххо 2024'!CH59</f>
        <v>4</v>
      </c>
    </row>
    <row r="60" spans="1:86" ht="18" x14ac:dyDescent="0.25">
      <c r="A60" s="282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>
        <f>'Нарххо 2024'!CH60</f>
        <v>0</v>
      </c>
    </row>
    <row r="61" spans="1:86" ht="18" x14ac:dyDescent="0.25">
      <c r="A61" s="283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0</v>
      </c>
      <c r="CF61" s="135">
        <f>'Нарххо 2024'!CF61</f>
        <v>0</v>
      </c>
      <c r="CG61" s="135">
        <f>'Нарххо 2024'!CG61</f>
        <v>0</v>
      </c>
      <c r="CH61" s="169">
        <f>'Нарххо 2024'!CH61</f>
        <v>3.5</v>
      </c>
    </row>
    <row r="62" spans="1:86" ht="18" x14ac:dyDescent="0.25">
      <c r="A62" s="25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0</v>
      </c>
      <c r="CF62" s="135">
        <f>'Нарххо 2024'!CF62</f>
        <v>0</v>
      </c>
      <c r="CG62" s="135">
        <f>'Нарххо 2024'!CG62</f>
        <v>0</v>
      </c>
      <c r="CH62" s="169">
        <f>'Нарххо 2024'!CH62</f>
        <v>4</v>
      </c>
    </row>
    <row r="63" spans="1:86" ht="18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0</v>
      </c>
      <c r="CF63" s="135">
        <f>'Нарххо 2024'!CF63</f>
        <v>0</v>
      </c>
      <c r="CG63" s="135">
        <f>'Нарххо 2024'!CG63</f>
        <v>0</v>
      </c>
      <c r="CH63" s="169">
        <f>'Нарххо 2024'!CH63</f>
        <v>21.5</v>
      </c>
    </row>
    <row r="64" spans="1:86" ht="18" x14ac:dyDescent="0.25">
      <c r="A64" s="25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0</v>
      </c>
      <c r="CF64" s="135">
        <f>'Нарххо 2024'!CF64</f>
        <v>0</v>
      </c>
      <c r="CG64" s="135">
        <f>'Нарххо 2024'!CG64</f>
        <v>0</v>
      </c>
      <c r="CH64" s="169">
        <f>'Нарххо 2024'!CH64</f>
        <v>21.5</v>
      </c>
    </row>
    <row r="65" spans="1:86" ht="18" x14ac:dyDescent="0.25">
      <c r="A65" s="25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0</v>
      </c>
      <c r="CF65" s="135">
        <f>'Нарххо 2024'!CF65</f>
        <v>0</v>
      </c>
      <c r="CG65" s="135">
        <f>'Нарххо 2024'!CG65</f>
        <v>0</v>
      </c>
      <c r="CH65" s="169">
        <f>'Нарххо 2024'!CH65</f>
        <v>15</v>
      </c>
    </row>
    <row r="66" spans="1:86" ht="18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0</v>
      </c>
      <c r="CF66" s="135">
        <f>'Нарххо 2024'!CF66</f>
        <v>0</v>
      </c>
      <c r="CG66" s="135">
        <f>'Нарххо 2024'!CG66</f>
        <v>0</v>
      </c>
      <c r="CH66" s="169">
        <f>'Нарххо 2024'!CH66</f>
        <v>23</v>
      </c>
    </row>
    <row r="67" spans="1:86" ht="18" x14ac:dyDescent="0.25">
      <c r="A67" s="25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0</v>
      </c>
      <c r="CF67" s="135">
        <f>'Нарххо 2024'!CF67</f>
        <v>0</v>
      </c>
      <c r="CG67" s="135">
        <f>'Нарххо 2024'!CG67</f>
        <v>0</v>
      </c>
      <c r="CH67" s="169">
        <f>'Нарххо 2024'!CH67</f>
        <v>20</v>
      </c>
    </row>
    <row r="68" spans="1:86" ht="18" x14ac:dyDescent="0.25">
      <c r="A68" s="25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0</v>
      </c>
      <c r="CF68" s="135">
        <f>'Нарххо 2024'!CF68</f>
        <v>0</v>
      </c>
      <c r="CG68" s="135">
        <f>'Нарххо 2024'!CG68</f>
        <v>0</v>
      </c>
      <c r="CH68" s="169">
        <f>'Нарххо 2024'!CH68</f>
        <v>20</v>
      </c>
    </row>
    <row r="69" spans="1:86" ht="18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0</v>
      </c>
      <c r="CF69" s="135">
        <f>'Нарххо 2024'!CF69</f>
        <v>0</v>
      </c>
      <c r="CG69" s="135">
        <f>'Нарххо 2024'!CG69</f>
        <v>0</v>
      </c>
      <c r="CH69" s="169">
        <f>'Нарххо 2024'!CH69</f>
        <v>98</v>
      </c>
    </row>
    <row r="70" spans="1:86" ht="18" x14ac:dyDescent="0.25">
      <c r="A70" s="25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0</v>
      </c>
      <c r="CF70" s="135">
        <f>'Нарххо 2024'!CF70</f>
        <v>0</v>
      </c>
      <c r="CG70" s="135">
        <f>'Нарххо 2024'!CG70</f>
        <v>0</v>
      </c>
      <c r="CH70" s="169">
        <f>'Нарххо 2024'!CH70</f>
        <v>98</v>
      </c>
    </row>
    <row r="71" spans="1:86" ht="18" x14ac:dyDescent="0.25">
      <c r="A71" s="25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0</v>
      </c>
      <c r="CF71" s="135">
        <f>'Нарххо 2024'!CF71</f>
        <v>0</v>
      </c>
      <c r="CG71" s="135">
        <f>'Нарххо 2024'!CG71</f>
        <v>0</v>
      </c>
      <c r="CH71" s="169">
        <f>'Нарххо 2024'!CH71</f>
        <v>6</v>
      </c>
    </row>
    <row r="72" spans="1:86" ht="18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0</v>
      </c>
      <c r="CF72" s="135">
        <f>'Нарххо 2024'!CF72</f>
        <v>0</v>
      </c>
      <c r="CG72" s="135">
        <f>'Нарххо 2024'!CG72</f>
        <v>0</v>
      </c>
      <c r="CH72" s="169">
        <f>'Нарххо 2024'!CH72</f>
        <v>14</v>
      </c>
    </row>
    <row r="73" spans="1:86" ht="18" x14ac:dyDescent="0.25">
      <c r="A73" s="25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0</v>
      </c>
      <c r="CF73" s="135">
        <f>'Нарххо 2024'!CF73</f>
        <v>0</v>
      </c>
      <c r="CG73" s="135">
        <f>'Нарххо 2024'!CG73</f>
        <v>0</v>
      </c>
      <c r="CH73" s="169">
        <f>'Нарххо 2024'!CH73</f>
        <v>12</v>
      </c>
    </row>
    <row r="74" spans="1:86" ht="18" x14ac:dyDescent="0.25">
      <c r="A74" s="25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0</v>
      </c>
      <c r="CF74" s="135">
        <f>'Нарххо 2024'!CF74</f>
        <v>0</v>
      </c>
      <c r="CG74" s="135">
        <f>'Нарххо 2024'!CG74</f>
        <v>0</v>
      </c>
      <c r="CH74" s="169">
        <f>'Нарххо 2024'!CH74</f>
        <v>42.25</v>
      </c>
    </row>
    <row r="75" spans="1:86" ht="18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0</v>
      </c>
      <c r="CF75" s="135">
        <f>'Нарххо 2024'!CF75</f>
        <v>0</v>
      </c>
      <c r="CG75" s="135">
        <f>'Нарххо 2024'!CG75</f>
        <v>0</v>
      </c>
      <c r="CH75" s="169">
        <f>'Нарххо 2024'!CH75</f>
        <v>43</v>
      </c>
    </row>
    <row r="76" spans="1:86" ht="18" x14ac:dyDescent="0.25">
      <c r="A76" s="25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0</v>
      </c>
      <c r="CF76" s="135">
        <f>'Нарххо 2024'!CF76</f>
        <v>0</v>
      </c>
      <c r="CG76" s="135">
        <f>'Нарххо 2024'!CG76</f>
        <v>0</v>
      </c>
      <c r="CH76" s="169">
        <f>'Нарххо 2024'!CH76</f>
        <v>6</v>
      </c>
    </row>
    <row r="77" spans="1:86" ht="18" x14ac:dyDescent="0.25">
      <c r="A77" s="25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0</v>
      </c>
      <c r="CF77" s="135">
        <f>'Нарххо 2024'!CF77</f>
        <v>0</v>
      </c>
      <c r="CG77" s="135">
        <f>'Нарххо 2024'!CG77</f>
        <v>0</v>
      </c>
      <c r="CH77" s="169">
        <f>'Нарххо 2024'!CH77</f>
        <v>5.5</v>
      </c>
    </row>
    <row r="78" spans="1:86" ht="18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0</v>
      </c>
      <c r="CF78" s="135">
        <f>'Нарххо 2024'!CF78</f>
        <v>0</v>
      </c>
      <c r="CG78" s="135">
        <f>'Нарххо 2024'!CG78</f>
        <v>0</v>
      </c>
      <c r="CH78" s="169">
        <f>'Нарххо 2024'!CH78</f>
        <v>4</v>
      </c>
    </row>
    <row r="79" spans="1:86" ht="18" x14ac:dyDescent="0.25">
      <c r="A79" s="25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0</v>
      </c>
      <c r="CF79" s="135">
        <f>'Нарххо 2024'!CF79</f>
        <v>0</v>
      </c>
      <c r="CG79" s="135">
        <f>'Нарххо 2024'!CG79</f>
        <v>0</v>
      </c>
      <c r="CH79" s="169">
        <f>'Нарххо 2024'!CH79</f>
        <v>24</v>
      </c>
    </row>
    <row r="80" spans="1:86" ht="18" x14ac:dyDescent="0.25">
      <c r="A80" s="25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0</v>
      </c>
      <c r="CF80" s="135">
        <f>'Нарххо 2024'!CF80</f>
        <v>0</v>
      </c>
      <c r="CG80" s="135">
        <f>'Нарххо 2024'!CG80</f>
        <v>0</v>
      </c>
      <c r="CH80" s="169">
        <f>'Нарххо 2024'!CH80</f>
        <v>25</v>
      </c>
    </row>
    <row r="81" spans="1:86" ht="18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0</v>
      </c>
      <c r="CF81" s="135">
        <f>'Нарххо 2024'!CF81</f>
        <v>0</v>
      </c>
      <c r="CG81" s="135">
        <f>'Нарххо 2024'!CG81</f>
        <v>0</v>
      </c>
      <c r="CH81" s="169">
        <f>'Нарххо 2024'!CH81</f>
        <v>20</v>
      </c>
    </row>
    <row r="82" spans="1:86" ht="36" x14ac:dyDescent="0.25">
      <c r="A82" s="25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0</v>
      </c>
      <c r="CF82" s="135">
        <f>'Нарххо 2024'!CF82</f>
        <v>0</v>
      </c>
      <c r="CG82" s="135">
        <f>'Нарххо 2024'!CG82</f>
        <v>0</v>
      </c>
      <c r="CH82" s="169">
        <f>'Нарххо 2024'!CH82</f>
        <v>3.3</v>
      </c>
    </row>
    <row r="83" spans="1:86" ht="36" x14ac:dyDescent="0.25">
      <c r="A83" s="25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0</v>
      </c>
      <c r="CF83" s="135">
        <f>'Нарххо 2024'!CF83</f>
        <v>0</v>
      </c>
      <c r="CG83" s="135">
        <f>'Нарххо 2024'!CG83</f>
        <v>0</v>
      </c>
      <c r="CH83" s="169">
        <f>'Нарххо 2024'!CH83</f>
        <v>2.5</v>
      </c>
    </row>
    <row r="84" spans="1:86" ht="18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0</v>
      </c>
      <c r="CF84" s="135">
        <f>'Нарххо 2024'!CF84</f>
        <v>0</v>
      </c>
      <c r="CG84" s="135">
        <f>'Нарххо 2024'!CG84</f>
        <v>0</v>
      </c>
      <c r="CH84" s="169">
        <f>'Нарххо 2024'!CH84</f>
        <v>42.5</v>
      </c>
    </row>
    <row r="85" spans="1:86" ht="18" x14ac:dyDescent="0.25">
      <c r="A85" s="25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0</v>
      </c>
      <c r="CF85" s="135">
        <f>'Нарххо 2024'!CF85</f>
        <v>0</v>
      </c>
      <c r="CG85" s="135">
        <f>'Нарххо 2024'!CG85</f>
        <v>0</v>
      </c>
      <c r="CH85" s="169">
        <f>'Нарххо 2024'!CH85</f>
        <v>6.9</v>
      </c>
    </row>
    <row r="86" spans="1:86" ht="18" x14ac:dyDescent="0.25">
      <c r="A86" s="25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0</v>
      </c>
      <c r="CF86" s="135">
        <f>'Нарххо 2024'!CF86</f>
        <v>0</v>
      </c>
      <c r="CG86" s="135">
        <f>'Нарххо 2024'!CG86</f>
        <v>0</v>
      </c>
      <c r="CH86" s="169">
        <f>'Нарххо 2024'!CH86</f>
        <v>10.4</v>
      </c>
    </row>
    <row r="87" spans="1:86" ht="18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0</v>
      </c>
      <c r="CF87" s="135">
        <f>'Нарххо 2024'!CF87</f>
        <v>0</v>
      </c>
      <c r="CG87" s="135">
        <f>'Нарххо 2024'!CG87</f>
        <v>0</v>
      </c>
      <c r="CH87" s="169">
        <f>'Нарххо 2024'!CH87</f>
        <v>10.8</v>
      </c>
    </row>
    <row r="88" spans="1:86" ht="36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</row>
    <row r="89" spans="1:86" ht="18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0</v>
      </c>
      <c r="CF89" s="135">
        <f>'Нарххо 2024'!CF89</f>
        <v>0</v>
      </c>
      <c r="CG89" s="135">
        <f>'Нарххо 2024'!CG89</f>
        <v>0</v>
      </c>
      <c r="CH89" s="169">
        <f>'Нарххо 2024'!CH89</f>
        <v>10.88</v>
      </c>
    </row>
    <row r="90" spans="1:86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0</v>
      </c>
      <c r="CF90" s="135">
        <f>'Нарххо 2024'!CF90</f>
        <v>0</v>
      </c>
      <c r="CG90" s="135">
        <f>'Нарххо 2024'!CG90</f>
        <v>0</v>
      </c>
      <c r="CH90" s="169">
        <f>'Нарххо 2024'!CH90</f>
        <v>10.95</v>
      </c>
    </row>
    <row r="91" spans="1:86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261"/>
      <c r="CG91" s="1"/>
      <c r="CH91" s="261"/>
    </row>
    <row r="92" spans="1:86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261"/>
      <c r="CG92" s="1"/>
      <c r="CH92" s="261"/>
    </row>
    <row r="93" spans="1:86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261"/>
      <c r="CG93" s="1"/>
      <c r="CH93" s="261"/>
    </row>
    <row r="94" spans="1:86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261"/>
      <c r="CG94" s="1"/>
      <c r="CH94" s="261"/>
    </row>
    <row r="95" spans="1:86" ht="18" x14ac:dyDescent="0.25">
      <c r="A95" s="309" t="s">
        <v>255</v>
      </c>
      <c r="B95" s="309"/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  <c r="AS95" s="309"/>
      <c r="AT95" s="309"/>
      <c r="AU95" s="309"/>
      <c r="AV95" s="309"/>
      <c r="AW95" s="309"/>
      <c r="AX95" s="309"/>
      <c r="AY95" s="309"/>
      <c r="AZ95" s="309"/>
      <c r="BA95" s="309"/>
      <c r="BB95" s="309"/>
      <c r="BC95" s="309"/>
      <c r="BD95" s="309"/>
      <c r="BE95" s="309"/>
      <c r="BF95" s="309"/>
      <c r="BG95" s="309"/>
      <c r="BH95" s="309"/>
      <c r="BI95" s="309"/>
      <c r="BJ95" s="309"/>
      <c r="BK95" s="309"/>
      <c r="BL95" s="309"/>
      <c r="BM95" s="309"/>
      <c r="BN95" s="309"/>
      <c r="BO95" s="309"/>
      <c r="BP95" s="309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09"/>
      <c r="CD95" s="309"/>
      <c r="CE95" s="309"/>
      <c r="CF95" s="309"/>
      <c r="CG95" s="309"/>
      <c r="CH95" s="309"/>
    </row>
    <row r="96" spans="1:86" x14ac:dyDescent="0.3">
      <c r="A96" s="274" t="s">
        <v>156</v>
      </c>
      <c r="B96" s="200"/>
      <c r="C96" s="366" t="s">
        <v>259</v>
      </c>
      <c r="D96" s="367"/>
      <c r="E96" s="367"/>
      <c r="F96" s="367"/>
      <c r="G96" s="367"/>
      <c r="H96" s="367"/>
      <c r="I96" s="367"/>
      <c r="J96" s="367"/>
      <c r="K96" s="367"/>
      <c r="L96" s="367"/>
      <c r="M96" s="367"/>
      <c r="N96" s="367"/>
      <c r="O96" s="300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2"/>
    </row>
    <row r="97" spans="1:86" ht="18.75" customHeight="1" x14ac:dyDescent="0.3">
      <c r="A97" s="218"/>
      <c r="B97" s="198"/>
      <c r="C97" s="361" t="s">
        <v>139</v>
      </c>
      <c r="D97" s="362"/>
      <c r="E97" s="362"/>
      <c r="F97" s="363"/>
      <c r="G97" s="360" t="s">
        <v>256</v>
      </c>
      <c r="H97" s="358" t="s">
        <v>139</v>
      </c>
      <c r="I97" s="359"/>
      <c r="J97" s="359"/>
      <c r="K97" s="364"/>
      <c r="L97" s="360" t="s">
        <v>256</v>
      </c>
      <c r="M97" s="358" t="s">
        <v>139</v>
      </c>
      <c r="N97" s="359"/>
      <c r="O97" s="359"/>
      <c r="P97" s="364"/>
      <c r="Q97" s="360" t="s">
        <v>256</v>
      </c>
      <c r="R97" s="358" t="s">
        <v>139</v>
      </c>
      <c r="S97" s="359"/>
      <c r="T97" s="359"/>
      <c r="U97" s="359"/>
      <c r="V97" s="364"/>
      <c r="W97" s="360" t="s">
        <v>256</v>
      </c>
      <c r="X97" s="358" t="s">
        <v>139</v>
      </c>
      <c r="Y97" s="359"/>
      <c r="Z97" s="359"/>
      <c r="AA97" s="364"/>
      <c r="AB97" s="360" t="s">
        <v>256</v>
      </c>
      <c r="AC97" s="358" t="s">
        <v>139</v>
      </c>
      <c r="AD97" s="359"/>
      <c r="AE97" s="359"/>
      <c r="AF97" s="364"/>
      <c r="AG97" s="360" t="s">
        <v>256</v>
      </c>
      <c r="AH97" s="358" t="s">
        <v>139</v>
      </c>
      <c r="AI97" s="359"/>
      <c r="AJ97" s="359"/>
      <c r="AK97" s="359"/>
      <c r="AL97" s="364"/>
      <c r="AM97" s="360" t="s">
        <v>256</v>
      </c>
      <c r="AN97" s="358" t="s">
        <v>139</v>
      </c>
      <c r="AO97" s="359"/>
      <c r="AP97" s="359"/>
      <c r="AQ97" s="364"/>
      <c r="AR97" s="360" t="s">
        <v>256</v>
      </c>
      <c r="AS97" s="358" t="s">
        <v>139</v>
      </c>
      <c r="AT97" s="359"/>
      <c r="AU97" s="359"/>
      <c r="AV97" s="359"/>
      <c r="AW97" s="256"/>
      <c r="AX97" s="360" t="s">
        <v>256</v>
      </c>
      <c r="AY97" s="358" t="s">
        <v>139</v>
      </c>
      <c r="AZ97" s="359"/>
      <c r="BA97" s="359"/>
      <c r="BB97" s="364"/>
      <c r="BC97" s="360" t="s">
        <v>256</v>
      </c>
      <c r="BD97" s="358" t="s">
        <v>139</v>
      </c>
      <c r="BE97" s="359"/>
      <c r="BF97" s="359"/>
      <c r="BG97" s="364"/>
      <c r="BH97" s="360" t="s">
        <v>256</v>
      </c>
      <c r="BI97" s="358" t="s">
        <v>139</v>
      </c>
      <c r="BJ97" s="359"/>
      <c r="BK97" s="359"/>
      <c r="BL97" s="364"/>
      <c r="BM97" s="266"/>
      <c r="BN97" s="360" t="s">
        <v>256</v>
      </c>
      <c r="BO97" s="358" t="s">
        <v>316</v>
      </c>
      <c r="BP97" s="359"/>
      <c r="BQ97" s="359"/>
      <c r="BR97" s="359"/>
      <c r="BS97" s="360" t="s">
        <v>256</v>
      </c>
      <c r="BT97" s="358" t="s">
        <v>316</v>
      </c>
      <c r="BU97" s="359"/>
      <c r="BV97" s="359"/>
      <c r="BW97" s="359"/>
      <c r="BX97" s="360" t="s">
        <v>256</v>
      </c>
      <c r="BY97" s="358" t="s">
        <v>316</v>
      </c>
      <c r="BZ97" s="359"/>
      <c r="CA97" s="359"/>
      <c r="CB97" s="360" t="s">
        <v>256</v>
      </c>
      <c r="CC97" s="358" t="s">
        <v>316</v>
      </c>
      <c r="CD97" s="359"/>
      <c r="CE97" s="359"/>
      <c r="CF97" s="359"/>
      <c r="CG97" s="359"/>
      <c r="CH97" s="360" t="s">
        <v>256</v>
      </c>
    </row>
    <row r="98" spans="1:86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1"/>
      <c r="H98" s="138" t="s">
        <v>141</v>
      </c>
      <c r="I98" s="138" t="s">
        <v>142</v>
      </c>
      <c r="J98" s="138" t="s">
        <v>143</v>
      </c>
      <c r="K98" s="138" t="s">
        <v>144</v>
      </c>
      <c r="L98" s="281"/>
      <c r="M98" s="138" t="s">
        <v>145</v>
      </c>
      <c r="N98" s="138" t="s">
        <v>146</v>
      </c>
      <c r="O98" s="138" t="s">
        <v>147</v>
      </c>
      <c r="P98" s="138" t="s">
        <v>148</v>
      </c>
      <c r="Q98" s="281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1"/>
      <c r="X98" s="138" t="s">
        <v>159</v>
      </c>
      <c r="Y98" s="138" t="s">
        <v>160</v>
      </c>
      <c r="Z98" s="138" t="s">
        <v>281</v>
      </c>
      <c r="AA98" s="138" t="s">
        <v>282</v>
      </c>
      <c r="AB98" s="281"/>
      <c r="AC98" s="138" t="s">
        <v>283</v>
      </c>
      <c r="AD98" s="138" t="s">
        <v>284</v>
      </c>
      <c r="AE98" s="138" t="s">
        <v>291</v>
      </c>
      <c r="AF98" s="138" t="s">
        <v>285</v>
      </c>
      <c r="AG98" s="281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1"/>
      <c r="AN98" s="138" t="s">
        <v>292</v>
      </c>
      <c r="AO98" s="138" t="s">
        <v>293</v>
      </c>
      <c r="AP98" s="138" t="s">
        <v>294</v>
      </c>
      <c r="AQ98" s="138" t="s">
        <v>295</v>
      </c>
      <c r="AR98" s="281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1"/>
      <c r="AY98" s="138" t="s">
        <v>302</v>
      </c>
      <c r="AZ98" s="138" t="s">
        <v>303</v>
      </c>
      <c r="BA98" s="138" t="s">
        <v>304</v>
      </c>
      <c r="BB98" s="138" t="s">
        <v>305</v>
      </c>
      <c r="BC98" s="281"/>
      <c r="BD98" s="138" t="s">
        <v>307</v>
      </c>
      <c r="BE98" s="138" t="s">
        <v>308</v>
      </c>
      <c r="BF98" s="138" t="s">
        <v>309</v>
      </c>
      <c r="BG98" s="138" t="s">
        <v>310</v>
      </c>
      <c r="BH98" s="281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1"/>
      <c r="BO98" s="254" t="s">
        <v>317</v>
      </c>
      <c r="BP98" s="254" t="s">
        <v>318</v>
      </c>
      <c r="BQ98" s="254" t="s">
        <v>319</v>
      </c>
      <c r="BR98" s="254" t="s">
        <v>320</v>
      </c>
      <c r="BS98" s="281"/>
      <c r="BT98" s="254" t="s">
        <v>322</v>
      </c>
      <c r="BU98" s="254" t="s">
        <v>323</v>
      </c>
      <c r="BV98" s="254" t="s">
        <v>324</v>
      </c>
      <c r="BW98" s="254" t="s">
        <v>325</v>
      </c>
      <c r="BX98" s="281"/>
      <c r="BY98" s="138" t="s">
        <v>326</v>
      </c>
      <c r="BZ98" s="138" t="s">
        <v>146</v>
      </c>
      <c r="CA98" s="138" t="s">
        <v>327</v>
      </c>
      <c r="CB98" s="281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1"/>
    </row>
    <row r="99" spans="1:86" ht="18" x14ac:dyDescent="0.25">
      <c r="A99" s="282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</row>
    <row r="100" spans="1:86" ht="18" x14ac:dyDescent="0.25">
      <c r="A100" s="283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0</v>
      </c>
      <c r="CF100" s="135">
        <f>'Нарххо 2024'!CF100</f>
        <v>0</v>
      </c>
      <c r="CG100" s="135">
        <f>'Нарххо 2024'!CG100</f>
        <v>0</v>
      </c>
      <c r="CH100" s="169">
        <f>'Нарххо 2024'!CH100</f>
        <v>5.3</v>
      </c>
    </row>
    <row r="101" spans="1:86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0</v>
      </c>
      <c r="CF101" s="135">
        <f>'Нарххо 2024'!CF101</f>
        <v>0</v>
      </c>
      <c r="CG101" s="135">
        <f>'Нарххо 2024'!CG101</f>
        <v>0</v>
      </c>
      <c r="CH101" s="169">
        <f>'Нарххо 2024'!CH101</f>
        <v>5</v>
      </c>
    </row>
    <row r="102" spans="1:86" ht="18" x14ac:dyDescent="0.25">
      <c r="A102" s="282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0</v>
      </c>
      <c r="CH102" s="169">
        <f>'Нарххо 2024'!CH102</f>
        <v>0</v>
      </c>
    </row>
    <row r="103" spans="1:86" ht="18" x14ac:dyDescent="0.25">
      <c r="A103" s="283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0</v>
      </c>
      <c r="CF103" s="135">
        <f>'Нарххо 2024'!CF103</f>
        <v>0</v>
      </c>
      <c r="CG103" s="135">
        <f>'Нарххо 2024'!CG103</f>
        <v>0</v>
      </c>
      <c r="CH103" s="169">
        <f>'Нарххо 2024'!CH103</f>
        <v>2.5</v>
      </c>
    </row>
    <row r="104" spans="1:86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0</v>
      </c>
      <c r="CF104" s="135">
        <f>'Нарххо 2024'!CF104</f>
        <v>0</v>
      </c>
      <c r="CG104" s="135">
        <f>'Нарххо 2024'!CG104</f>
        <v>0</v>
      </c>
      <c r="CH104" s="169">
        <f>'Нарххо 2024'!CH104</f>
        <v>4.75</v>
      </c>
    </row>
    <row r="105" spans="1:86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0</v>
      </c>
      <c r="CF105" s="135">
        <f>'Нарххо 2024'!CF105</f>
        <v>0</v>
      </c>
      <c r="CG105" s="135">
        <f>'Нарххо 2024'!CG105</f>
        <v>0</v>
      </c>
      <c r="CH105" s="169">
        <f>'Нарххо 2024'!CH105</f>
        <v>15</v>
      </c>
    </row>
    <row r="106" spans="1:86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0</v>
      </c>
      <c r="CF106" s="135">
        <f>'Нарххо 2024'!CF106</f>
        <v>0</v>
      </c>
      <c r="CG106" s="135">
        <f>'Нарххо 2024'!CG106</f>
        <v>0</v>
      </c>
      <c r="CH106" s="169">
        <f>'Нарххо 2024'!CH106</f>
        <v>12.5</v>
      </c>
    </row>
    <row r="107" spans="1:86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0</v>
      </c>
      <c r="CF107" s="135">
        <f>'Нарххо 2024'!CF107</f>
        <v>0</v>
      </c>
      <c r="CG107" s="135">
        <f>'Нарххо 2024'!CG107</f>
        <v>0</v>
      </c>
      <c r="CH107" s="169">
        <f>'Нарххо 2024'!CH107</f>
        <v>12</v>
      </c>
    </row>
    <row r="108" spans="1:86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0</v>
      </c>
      <c r="CF108" s="135">
        <f>'Нарххо 2024'!CF108</f>
        <v>0</v>
      </c>
      <c r="CG108" s="135">
        <f>'Нарххо 2024'!CG108</f>
        <v>0</v>
      </c>
      <c r="CH108" s="169">
        <f>'Нарххо 2024'!CH108</f>
        <v>22</v>
      </c>
    </row>
    <row r="109" spans="1:86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0</v>
      </c>
      <c r="CF109" s="135">
        <f>'Нарххо 2024'!CF109</f>
        <v>0</v>
      </c>
      <c r="CG109" s="135">
        <f>'Нарххо 2024'!CG109</f>
        <v>0</v>
      </c>
      <c r="CH109" s="169">
        <f>'Нарххо 2024'!CH109</f>
        <v>16</v>
      </c>
    </row>
    <row r="110" spans="1:86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0</v>
      </c>
      <c r="CF110" s="135">
        <f>'Нарххо 2024'!CF110</f>
        <v>0</v>
      </c>
      <c r="CG110" s="135">
        <f>'Нарххо 2024'!CG110</f>
        <v>0</v>
      </c>
      <c r="CH110" s="169">
        <f>'Нарххо 2024'!CH110</f>
        <v>20</v>
      </c>
    </row>
    <row r="111" spans="1:86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0</v>
      </c>
      <c r="CF111" s="135">
        <f>'Нарххо 2024'!CF111</f>
        <v>0</v>
      </c>
      <c r="CG111" s="135">
        <f>'Нарххо 2024'!CG111</f>
        <v>0</v>
      </c>
      <c r="CH111" s="169">
        <f>'Нарххо 2024'!CH111</f>
        <v>95</v>
      </c>
    </row>
    <row r="112" spans="1:86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0</v>
      </c>
      <c r="CF112" s="135">
        <f>'Нарххо 2024'!CF112</f>
        <v>0</v>
      </c>
      <c r="CG112" s="135">
        <f>'Нарххо 2024'!CG112</f>
        <v>0</v>
      </c>
      <c r="CH112" s="169">
        <f>'Нарххо 2024'!CH112</f>
        <v>95</v>
      </c>
    </row>
    <row r="113" spans="1:86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0</v>
      </c>
      <c r="CF113" s="135">
        <f>'Нарххо 2024'!CF113</f>
        <v>0</v>
      </c>
      <c r="CG113" s="135">
        <f>'Нарххо 2024'!CG113</f>
        <v>0</v>
      </c>
      <c r="CH113" s="169">
        <f>'Нарххо 2024'!CH113</f>
        <v>6</v>
      </c>
    </row>
    <row r="114" spans="1:86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0</v>
      </c>
      <c r="CF114" s="135">
        <f>'Нарххо 2024'!CF114</f>
        <v>0</v>
      </c>
      <c r="CG114" s="135">
        <f>'Нарххо 2024'!CG114</f>
        <v>0</v>
      </c>
      <c r="CH114" s="169">
        <f>'Нарххо 2024'!CH114</f>
        <v>12.5</v>
      </c>
    </row>
    <row r="115" spans="1:86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0</v>
      </c>
      <c r="CF115" s="135">
        <f>'Нарххо 2024'!CF115</f>
        <v>0</v>
      </c>
      <c r="CG115" s="135">
        <f>'Нарххо 2024'!CG115</f>
        <v>0</v>
      </c>
      <c r="CH115" s="169">
        <f>'Нарххо 2024'!CH115</f>
        <v>11</v>
      </c>
    </row>
    <row r="116" spans="1:86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0</v>
      </c>
      <c r="CF116" s="135">
        <f>'Нарххо 2024'!CF116</f>
        <v>0</v>
      </c>
      <c r="CG116" s="135">
        <f>'Нарххо 2024'!CG116</f>
        <v>0</v>
      </c>
      <c r="CH116" s="169">
        <f>'Нарххо 2024'!CH116</f>
        <v>55</v>
      </c>
    </row>
    <row r="117" spans="1:86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0</v>
      </c>
      <c r="CF117" s="135">
        <f>'Нарххо 2024'!CF117</f>
        <v>0</v>
      </c>
      <c r="CG117" s="135">
        <f>'Нарххо 2024'!CG117</f>
        <v>0</v>
      </c>
      <c r="CH117" s="169">
        <f>'Нарххо 2024'!CH117</f>
        <v>55</v>
      </c>
    </row>
    <row r="118" spans="1:86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0</v>
      </c>
      <c r="CF118" s="135">
        <f>'Нарххо 2024'!CF118</f>
        <v>0</v>
      </c>
      <c r="CG118" s="135">
        <f>'Нарххо 2024'!CG118</f>
        <v>0</v>
      </c>
      <c r="CH118" s="169">
        <f>'Нарххо 2024'!CH118</f>
        <v>5.6</v>
      </c>
    </row>
    <row r="119" spans="1:86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0</v>
      </c>
      <c r="CF119" s="135">
        <f>'Нарххо 2024'!CF119</f>
        <v>0</v>
      </c>
      <c r="CG119" s="135">
        <f>'Нарххо 2024'!CG119</f>
        <v>0</v>
      </c>
      <c r="CH119" s="169">
        <f>'Нарххо 2024'!CH119</f>
        <v>4.7</v>
      </c>
    </row>
    <row r="120" spans="1:86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0</v>
      </c>
      <c r="CF120" s="135">
        <f>'Нарххо 2024'!CF120</f>
        <v>0</v>
      </c>
      <c r="CG120" s="135">
        <f>'Нарххо 2024'!CG120</f>
        <v>0</v>
      </c>
      <c r="CH120" s="169">
        <f>'Нарххо 2024'!CH120</f>
        <v>3.5</v>
      </c>
    </row>
    <row r="121" spans="1:86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0</v>
      </c>
      <c r="CF121" s="135">
        <f>'Нарххо 2024'!CF121</f>
        <v>0</v>
      </c>
      <c r="CG121" s="135">
        <f>'Нарххо 2024'!CG121</f>
        <v>0</v>
      </c>
      <c r="CH121" s="169">
        <f>'Нарххо 2024'!CH121</f>
        <v>25</v>
      </c>
    </row>
    <row r="122" spans="1:86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0</v>
      </c>
      <c r="CF122" s="135">
        <f>'Нарххо 2024'!CF122</f>
        <v>0</v>
      </c>
      <c r="CG122" s="135">
        <f>'Нарххо 2024'!CG122</f>
        <v>0</v>
      </c>
      <c r="CH122" s="169">
        <f>'Нарххо 2024'!CH122</f>
        <v>20</v>
      </c>
    </row>
    <row r="123" spans="1:86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0</v>
      </c>
      <c r="CF123" s="135">
        <f>'Нарххо 2024'!CF123</f>
        <v>0</v>
      </c>
      <c r="CG123" s="135">
        <f>'Нарххо 2024'!CG123</f>
        <v>0</v>
      </c>
      <c r="CH123" s="169">
        <f>'Нарххо 2024'!CH123</f>
        <v>17</v>
      </c>
    </row>
    <row r="124" spans="1:86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0</v>
      </c>
      <c r="CF124" s="135">
        <f>'Нарххо 2024'!CF124</f>
        <v>0</v>
      </c>
      <c r="CG124" s="135">
        <f>'Нарххо 2024'!CG124</f>
        <v>0</v>
      </c>
      <c r="CH124" s="169">
        <f>'Нарххо 2024'!CH124</f>
        <v>4</v>
      </c>
    </row>
    <row r="125" spans="1:86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0</v>
      </c>
      <c r="CF125" s="135">
        <f>'Нарххо 2024'!CF125</f>
        <v>0</v>
      </c>
      <c r="CG125" s="135">
        <f>'Нарххо 2024'!CG125</f>
        <v>0</v>
      </c>
      <c r="CH125" s="169">
        <f>'Нарххо 2024'!CH125</f>
        <v>2.5</v>
      </c>
    </row>
    <row r="126" spans="1:86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0</v>
      </c>
      <c r="CF126" s="135">
        <f>'Нарххо 2024'!CF126</f>
        <v>0</v>
      </c>
      <c r="CG126" s="135">
        <f>'Нарххо 2024'!CG126</f>
        <v>0</v>
      </c>
      <c r="CH126" s="169">
        <f>'Нарххо 2024'!CH126</f>
        <v>30</v>
      </c>
    </row>
    <row r="127" spans="1:86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0</v>
      </c>
      <c r="CF127" s="135">
        <f>'Нарххо 2024'!CF127</f>
        <v>0</v>
      </c>
      <c r="CG127" s="135">
        <f>'Нарххо 2024'!CG127</f>
        <v>0</v>
      </c>
      <c r="CH127" s="169">
        <f>'Нарххо 2024'!CH127</f>
        <v>6.8</v>
      </c>
    </row>
    <row r="128" spans="1:86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0</v>
      </c>
      <c r="CF128" s="135">
        <f>'Нарххо 2024'!CF128</f>
        <v>0</v>
      </c>
      <c r="CG128" s="135">
        <f>'Нарххо 2024'!CG128</f>
        <v>0</v>
      </c>
      <c r="CH128" s="169">
        <f>'Нарххо 2024'!CH128</f>
        <v>10.3</v>
      </c>
    </row>
    <row r="129" spans="1:86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0</v>
      </c>
      <c r="CF129" s="135">
        <f>'Нарххо 2024'!CF129</f>
        <v>0</v>
      </c>
      <c r="CG129" s="135">
        <f>'Нарххо 2024'!CG129</f>
        <v>0</v>
      </c>
      <c r="CH129" s="169">
        <f>'Нарххо 2024'!CH129</f>
        <v>10.6</v>
      </c>
    </row>
    <row r="130" spans="1:86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</row>
    <row r="131" spans="1:86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0</v>
      </c>
      <c r="CF131" s="135">
        <f>'Нарххо 2024'!CF131</f>
        <v>0</v>
      </c>
      <c r="CG131" s="135">
        <f>'Нарххо 2024'!CG131</f>
        <v>0</v>
      </c>
      <c r="CH131" s="169">
        <f>'Нарххо 2024'!CH131</f>
        <v>10.870000000000001</v>
      </c>
    </row>
    <row r="132" spans="1:86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0</v>
      </c>
      <c r="CF132" s="135">
        <f>'Нарххо 2024'!CF132</f>
        <v>0</v>
      </c>
      <c r="CG132" s="135">
        <f>'Нарххо 2024'!CG132</f>
        <v>0</v>
      </c>
      <c r="CH132" s="169">
        <f>'Нарххо 2024'!CH132</f>
        <v>10.93</v>
      </c>
    </row>
    <row r="133" spans="1:86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261"/>
      <c r="CG133" s="1"/>
      <c r="CH133" s="261"/>
    </row>
    <row r="134" spans="1:86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261"/>
      <c r="CG134" s="1"/>
      <c r="CH134" s="261"/>
    </row>
    <row r="135" spans="1:86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261"/>
      <c r="CG135" s="1"/>
      <c r="CH135" s="261"/>
    </row>
    <row r="136" spans="1:86" ht="18" x14ac:dyDescent="0.25">
      <c r="A136" s="299" t="s">
        <v>255</v>
      </c>
      <c r="B136" s="299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  <c r="AP136" s="299"/>
      <c r="AQ136" s="299"/>
      <c r="AR136" s="299"/>
      <c r="AS136" s="299"/>
      <c r="AT136" s="299"/>
      <c r="AU136" s="299"/>
      <c r="AV136" s="299"/>
      <c r="AW136" s="299"/>
      <c r="AX136" s="299"/>
      <c r="AY136" s="299"/>
      <c r="AZ136" s="299"/>
      <c r="BA136" s="299"/>
      <c r="BB136" s="299"/>
      <c r="BC136" s="299"/>
      <c r="BD136" s="299"/>
      <c r="BE136" s="299"/>
      <c r="BF136" s="299"/>
      <c r="BG136" s="299"/>
      <c r="BH136" s="299"/>
      <c r="BI136" s="299"/>
      <c r="BJ136" s="299"/>
      <c r="BK136" s="299"/>
      <c r="BL136" s="299"/>
      <c r="BM136" s="299"/>
      <c r="BN136" s="299"/>
      <c r="BO136" s="299"/>
      <c r="BP136" s="299"/>
      <c r="BQ136" s="299"/>
      <c r="BR136" s="299"/>
      <c r="BS136" s="299"/>
      <c r="BT136" s="299"/>
      <c r="BU136" s="299"/>
      <c r="BV136" s="299"/>
      <c r="BW136" s="299"/>
      <c r="BX136" s="299"/>
      <c r="BY136" s="299"/>
      <c r="BZ136" s="299"/>
      <c r="CA136" s="299"/>
      <c r="CB136" s="299"/>
      <c r="CC136" s="299"/>
      <c r="CD136" s="299"/>
      <c r="CE136" s="299"/>
      <c r="CF136" s="299"/>
      <c r="CG136" s="299"/>
      <c r="CH136" s="299"/>
    </row>
    <row r="137" spans="1:86" x14ac:dyDescent="0.3">
      <c r="A137" s="274" t="s">
        <v>156</v>
      </c>
      <c r="B137" s="200"/>
      <c r="C137" s="365" t="s">
        <v>260</v>
      </c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0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1"/>
      <c r="BW137" s="301"/>
      <c r="BX137" s="301"/>
      <c r="BY137" s="301"/>
      <c r="BZ137" s="301"/>
      <c r="CA137" s="301"/>
      <c r="CB137" s="301"/>
      <c r="CC137" s="301"/>
      <c r="CD137" s="301"/>
      <c r="CE137" s="301"/>
      <c r="CF137" s="301"/>
      <c r="CG137" s="301"/>
      <c r="CH137" s="302"/>
    </row>
    <row r="138" spans="1:86" ht="18.75" customHeight="1" x14ac:dyDescent="0.3">
      <c r="A138" s="218"/>
      <c r="B138" s="198"/>
      <c r="C138" s="361" t="s">
        <v>139</v>
      </c>
      <c r="D138" s="362"/>
      <c r="E138" s="362"/>
      <c r="F138" s="363"/>
      <c r="G138" s="360" t="s">
        <v>256</v>
      </c>
      <c r="H138" s="358" t="s">
        <v>139</v>
      </c>
      <c r="I138" s="359"/>
      <c r="J138" s="359"/>
      <c r="K138" s="364"/>
      <c r="L138" s="360" t="s">
        <v>256</v>
      </c>
      <c r="M138" s="358" t="s">
        <v>139</v>
      </c>
      <c r="N138" s="359"/>
      <c r="O138" s="359"/>
      <c r="P138" s="364"/>
      <c r="Q138" s="360" t="s">
        <v>256</v>
      </c>
      <c r="R138" s="358" t="s">
        <v>139</v>
      </c>
      <c r="S138" s="359"/>
      <c r="T138" s="359"/>
      <c r="U138" s="359"/>
      <c r="V138" s="364"/>
      <c r="W138" s="360" t="s">
        <v>256</v>
      </c>
      <c r="X138" s="358" t="s">
        <v>139</v>
      </c>
      <c r="Y138" s="359"/>
      <c r="Z138" s="359"/>
      <c r="AA138" s="364"/>
      <c r="AB138" s="360" t="s">
        <v>256</v>
      </c>
      <c r="AC138" s="358" t="s">
        <v>139</v>
      </c>
      <c r="AD138" s="359"/>
      <c r="AE138" s="359"/>
      <c r="AF138" s="364"/>
      <c r="AG138" s="360" t="s">
        <v>256</v>
      </c>
      <c r="AH138" s="358" t="s">
        <v>139</v>
      </c>
      <c r="AI138" s="359"/>
      <c r="AJ138" s="359"/>
      <c r="AK138" s="359"/>
      <c r="AL138" s="364"/>
      <c r="AM138" s="360" t="s">
        <v>256</v>
      </c>
      <c r="AN138" s="358" t="s">
        <v>139</v>
      </c>
      <c r="AO138" s="359"/>
      <c r="AP138" s="359"/>
      <c r="AQ138" s="364"/>
      <c r="AR138" s="360" t="s">
        <v>256</v>
      </c>
      <c r="AS138" s="358" t="s">
        <v>139</v>
      </c>
      <c r="AT138" s="359"/>
      <c r="AU138" s="359"/>
      <c r="AV138" s="359"/>
      <c r="AW138" s="256"/>
      <c r="AX138" s="360" t="s">
        <v>256</v>
      </c>
      <c r="AY138" s="358" t="s">
        <v>139</v>
      </c>
      <c r="AZ138" s="359"/>
      <c r="BA138" s="359"/>
      <c r="BB138" s="364"/>
      <c r="BC138" s="360" t="s">
        <v>256</v>
      </c>
      <c r="BD138" s="358" t="s">
        <v>139</v>
      </c>
      <c r="BE138" s="359"/>
      <c r="BF138" s="359"/>
      <c r="BG138" s="364"/>
      <c r="BH138" s="360" t="s">
        <v>256</v>
      </c>
      <c r="BI138" s="358" t="s">
        <v>139</v>
      </c>
      <c r="BJ138" s="359"/>
      <c r="BK138" s="359"/>
      <c r="BL138" s="364"/>
      <c r="BM138" s="266"/>
      <c r="BN138" s="360" t="s">
        <v>256</v>
      </c>
      <c r="BO138" s="358" t="s">
        <v>316</v>
      </c>
      <c r="BP138" s="359"/>
      <c r="BQ138" s="359"/>
      <c r="BR138" s="359"/>
      <c r="BS138" s="360" t="s">
        <v>256</v>
      </c>
      <c r="BT138" s="358" t="s">
        <v>316</v>
      </c>
      <c r="BU138" s="359"/>
      <c r="BV138" s="359"/>
      <c r="BW138" s="359"/>
      <c r="BX138" s="360" t="s">
        <v>256</v>
      </c>
      <c r="BY138" s="358" t="s">
        <v>316</v>
      </c>
      <c r="BZ138" s="359"/>
      <c r="CA138" s="359"/>
      <c r="CB138" s="360" t="s">
        <v>256</v>
      </c>
      <c r="CC138" s="358" t="s">
        <v>316</v>
      </c>
      <c r="CD138" s="359"/>
      <c r="CE138" s="359"/>
      <c r="CF138" s="359"/>
      <c r="CG138" s="359"/>
      <c r="CH138" s="360" t="s">
        <v>256</v>
      </c>
    </row>
    <row r="139" spans="1:86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1"/>
      <c r="H139" s="138" t="s">
        <v>141</v>
      </c>
      <c r="I139" s="138" t="s">
        <v>142</v>
      </c>
      <c r="J139" s="138" t="s">
        <v>143</v>
      </c>
      <c r="K139" s="138" t="s">
        <v>144</v>
      </c>
      <c r="L139" s="281"/>
      <c r="M139" s="138" t="s">
        <v>145</v>
      </c>
      <c r="N139" s="138" t="s">
        <v>146</v>
      </c>
      <c r="O139" s="138" t="s">
        <v>147</v>
      </c>
      <c r="P139" s="138" t="s">
        <v>148</v>
      </c>
      <c r="Q139" s="281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1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1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1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1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1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1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1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1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1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1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1"/>
      <c r="BY139" s="138" t="s">
        <v>326</v>
      </c>
      <c r="BZ139" s="138" t="s">
        <v>146</v>
      </c>
      <c r="CA139" s="138" t="s">
        <v>327</v>
      </c>
      <c r="CB139" s="281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1"/>
    </row>
    <row r="140" spans="1:86" ht="18" x14ac:dyDescent="0.25">
      <c r="A140" s="282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</row>
    <row r="141" spans="1:86" ht="18" x14ac:dyDescent="0.25">
      <c r="A141" s="283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0</v>
      </c>
      <c r="CF141" s="135">
        <f>'Нарххо 2024'!CF141</f>
        <v>0</v>
      </c>
      <c r="CG141" s="135">
        <f>'Нарххо 2024'!CG141</f>
        <v>0</v>
      </c>
      <c r="CH141" s="169">
        <f>'Нарххо 2024'!CH141</f>
        <v>4</v>
      </c>
    </row>
    <row r="142" spans="1:86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0</v>
      </c>
      <c r="CF142" s="135">
        <f>'Нарххо 2024'!CF142</f>
        <v>0</v>
      </c>
      <c r="CG142" s="135">
        <f>'Нарххо 2024'!CG142</f>
        <v>0</v>
      </c>
      <c r="CH142" s="169">
        <f>'Нарххо 2024'!CH142</f>
        <v>4.7</v>
      </c>
    </row>
    <row r="143" spans="1:86" ht="18" x14ac:dyDescent="0.25">
      <c r="A143" s="282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</row>
    <row r="144" spans="1:86" ht="18" x14ac:dyDescent="0.25">
      <c r="A144" s="283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0</v>
      </c>
      <c r="CF144" s="135">
        <f>'Нарххо 2024'!CF144</f>
        <v>0</v>
      </c>
      <c r="CG144" s="135">
        <f>'Нарххо 2024'!CG144</f>
        <v>0</v>
      </c>
      <c r="CH144" s="169">
        <f>'Нарххо 2024'!CH144</f>
        <v>2.5</v>
      </c>
    </row>
    <row r="145" spans="1:86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0</v>
      </c>
      <c r="CF145" s="135">
        <f>'Нарххо 2024'!CF145</f>
        <v>0</v>
      </c>
      <c r="CG145" s="135">
        <f>'Нарххо 2024'!CG145</f>
        <v>0</v>
      </c>
      <c r="CH145" s="169">
        <f>'Нарххо 2024'!CH145</f>
        <v>4</v>
      </c>
    </row>
    <row r="146" spans="1:86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0</v>
      </c>
      <c r="CF146" s="135">
        <f>'Нарххо 2024'!CF146</f>
        <v>0</v>
      </c>
      <c r="CG146" s="135">
        <f>'Нарххо 2024'!CG146</f>
        <v>0</v>
      </c>
      <c r="CH146" s="169">
        <f>'Нарххо 2024'!CH146</f>
        <v>14</v>
      </c>
    </row>
    <row r="147" spans="1:86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0</v>
      </c>
      <c r="CF147" s="135">
        <f>'Нарххо 2024'!CF147</f>
        <v>0</v>
      </c>
      <c r="CG147" s="135">
        <f>'Нарххо 2024'!CG147</f>
        <v>0</v>
      </c>
      <c r="CH147" s="169">
        <f>'Нарххо 2024'!CH147</f>
        <v>12</v>
      </c>
    </row>
    <row r="148" spans="1:86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0</v>
      </c>
      <c r="CF148" s="135">
        <f>'Нарххо 2024'!CF148</f>
        <v>0</v>
      </c>
      <c r="CG148" s="135">
        <f>'Нарххо 2024'!CG148</f>
        <v>0</v>
      </c>
      <c r="CH148" s="169">
        <f>'Нарххо 2024'!CH148</f>
        <v>8</v>
      </c>
    </row>
    <row r="149" spans="1:86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0</v>
      </c>
      <c r="CF149" s="135">
        <f>'Нарххо 2024'!CF149</f>
        <v>0</v>
      </c>
      <c r="CG149" s="135">
        <f>'Нарххо 2024'!CG149</f>
        <v>0</v>
      </c>
      <c r="CH149" s="169">
        <f>'Нарххо 2024'!CH149</f>
        <v>19.5</v>
      </c>
    </row>
    <row r="150" spans="1:86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0</v>
      </c>
      <c r="CF150" s="135">
        <f>'Нарххо 2024'!CF150</f>
        <v>0</v>
      </c>
      <c r="CG150" s="135">
        <f>'Нарххо 2024'!CG150</f>
        <v>0</v>
      </c>
      <c r="CH150" s="169">
        <f>'Нарххо 2024'!CH150</f>
        <v>17.8</v>
      </c>
    </row>
    <row r="151" spans="1:86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0</v>
      </c>
      <c r="CF151" s="135">
        <f>'Нарххо 2024'!CF151</f>
        <v>0</v>
      </c>
      <c r="CG151" s="135">
        <f>'Нарххо 2024'!CG151</f>
        <v>0</v>
      </c>
      <c r="CH151" s="169">
        <f>'Нарххо 2024'!CH151</f>
        <v>17.5</v>
      </c>
    </row>
    <row r="152" spans="1:86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0</v>
      </c>
      <c r="CF152" s="135">
        <f>'Нарххо 2024'!CF152</f>
        <v>0</v>
      </c>
      <c r="CG152" s="135">
        <f>'Нарххо 2024'!CG152</f>
        <v>0</v>
      </c>
      <c r="CH152" s="169">
        <f>'Нарххо 2024'!CH152</f>
        <v>85</v>
      </c>
    </row>
    <row r="153" spans="1:86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0</v>
      </c>
      <c r="CF153" s="135">
        <f>'Нарххо 2024'!CF153</f>
        <v>0</v>
      </c>
      <c r="CG153" s="135">
        <f>'Нарххо 2024'!CG153</f>
        <v>0</v>
      </c>
      <c r="CH153" s="169">
        <f>'Нарххо 2024'!CH153</f>
        <v>88</v>
      </c>
    </row>
    <row r="154" spans="1:86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0</v>
      </c>
      <c r="CF154" s="135">
        <f>'Нарххо 2024'!CF154</f>
        <v>0</v>
      </c>
      <c r="CG154" s="135">
        <f>'Нарххо 2024'!CG154</f>
        <v>0</v>
      </c>
      <c r="CH154" s="169">
        <f>'Нарххо 2024'!CH154</f>
        <v>5.5</v>
      </c>
    </row>
    <row r="155" spans="1:86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0</v>
      </c>
      <c r="CF155" s="135">
        <f>'Нарххо 2024'!CF155</f>
        <v>0</v>
      </c>
      <c r="CG155" s="135">
        <f>'Нарххо 2024'!CG155</f>
        <v>0</v>
      </c>
      <c r="CH155" s="169">
        <f>'Нарххо 2024'!CH155</f>
        <v>12.6</v>
      </c>
    </row>
    <row r="156" spans="1:86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0</v>
      </c>
      <c r="CF156" s="135">
        <f>'Нарххо 2024'!CF156</f>
        <v>0</v>
      </c>
      <c r="CG156" s="135">
        <f>'Нарххо 2024'!CG156</f>
        <v>0</v>
      </c>
      <c r="CH156" s="169">
        <f>'Нарххо 2024'!CH156</f>
        <v>12.5</v>
      </c>
    </row>
    <row r="157" spans="1:86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0</v>
      </c>
      <c r="CF157" s="135">
        <f>'Нарххо 2024'!CF157</f>
        <v>0</v>
      </c>
      <c r="CG157" s="135">
        <f>'Нарххо 2024'!CG157</f>
        <v>0</v>
      </c>
      <c r="CH157" s="169">
        <f>'Нарххо 2024'!CH157</f>
        <v>45</v>
      </c>
    </row>
    <row r="158" spans="1:86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0</v>
      </c>
      <c r="CF158" s="135">
        <f>'Нарххо 2024'!CF158</f>
        <v>0</v>
      </c>
      <c r="CG158" s="135">
        <f>'Нарххо 2024'!CG158</f>
        <v>0</v>
      </c>
      <c r="CH158" s="169">
        <f>'Нарххо 2024'!CH158</f>
        <v>55</v>
      </c>
    </row>
    <row r="159" spans="1:86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0</v>
      </c>
      <c r="CF159" s="135">
        <f>'Нарххо 2024'!CF159</f>
        <v>0</v>
      </c>
      <c r="CG159" s="135">
        <f>'Нарххо 2024'!CG159</f>
        <v>0</v>
      </c>
      <c r="CH159" s="169">
        <f>'Нарххо 2024'!CH159</f>
        <v>6.2</v>
      </c>
    </row>
    <row r="160" spans="1:86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0</v>
      </c>
      <c r="CF160" s="135">
        <f>'Нарххо 2024'!CF160</f>
        <v>0</v>
      </c>
      <c r="CG160" s="135">
        <f>'Нарххо 2024'!CG160</f>
        <v>0</v>
      </c>
      <c r="CH160" s="169">
        <f>'Нарххо 2024'!CH160</f>
        <v>4.8</v>
      </c>
    </row>
    <row r="161" spans="1:86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0</v>
      </c>
      <c r="CF161" s="135">
        <f>'Нарххо 2024'!CF161</f>
        <v>0</v>
      </c>
      <c r="CG161" s="135">
        <f>'Нарххо 2024'!CG161</f>
        <v>0</v>
      </c>
      <c r="CH161" s="169">
        <f>'Нарххо 2024'!CH161</f>
        <v>5.0199999999999996</v>
      </c>
    </row>
    <row r="162" spans="1:86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0</v>
      </c>
      <c r="CF162" s="135">
        <f>'Нарххо 2024'!CF162</f>
        <v>0</v>
      </c>
      <c r="CG162" s="135">
        <f>'Нарххо 2024'!CG162</f>
        <v>0</v>
      </c>
      <c r="CH162" s="169">
        <f>'Нарххо 2024'!CH162</f>
        <v>17.8</v>
      </c>
    </row>
    <row r="163" spans="1:86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0</v>
      </c>
      <c r="CF163" s="135">
        <f>'Нарххо 2024'!CF163</f>
        <v>0</v>
      </c>
      <c r="CG163" s="135">
        <f>'Нарххо 2024'!CG163</f>
        <v>0</v>
      </c>
      <c r="CH163" s="169">
        <f>'Нарххо 2024'!CH163</f>
        <v>16.5</v>
      </c>
    </row>
    <row r="164" spans="1:86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0</v>
      </c>
      <c r="CF164" s="135">
        <f>'Нарххо 2024'!CF164</f>
        <v>0</v>
      </c>
      <c r="CG164" s="135">
        <f>'Нарххо 2024'!CG164</f>
        <v>0</v>
      </c>
      <c r="CH164" s="169">
        <f>'Нарххо 2024'!CH164</f>
        <v>16.5</v>
      </c>
    </row>
    <row r="165" spans="1:86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0</v>
      </c>
      <c r="CF165" s="135">
        <f>'Нарххо 2024'!CF165</f>
        <v>0</v>
      </c>
      <c r="CG165" s="135">
        <f>'Нарххо 2024'!CG165</f>
        <v>0</v>
      </c>
      <c r="CH165" s="169">
        <f>'Нарххо 2024'!CH165</f>
        <v>4.5</v>
      </c>
    </row>
    <row r="166" spans="1:86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0</v>
      </c>
      <c r="CF166" s="135">
        <f>'Нарххо 2024'!CF166</f>
        <v>0</v>
      </c>
      <c r="CG166" s="135">
        <f>'Нарххо 2024'!CG166</f>
        <v>0</v>
      </c>
      <c r="CH166" s="169">
        <f>'Нарххо 2024'!CH166</f>
        <v>4</v>
      </c>
    </row>
    <row r="167" spans="1:86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0</v>
      </c>
      <c r="CF167" s="135">
        <f>'Нарххо 2024'!CF167</f>
        <v>0</v>
      </c>
      <c r="CG167" s="135">
        <f>'Нарххо 2024'!CG167</f>
        <v>0</v>
      </c>
      <c r="CH167" s="169">
        <f>'Нарххо 2024'!CH167</f>
        <v>30</v>
      </c>
    </row>
    <row r="168" spans="1:86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0</v>
      </c>
      <c r="CF168" s="135">
        <f>'Нарххо 2024'!CF168</f>
        <v>0</v>
      </c>
      <c r="CG168" s="135">
        <f>'Нарххо 2024'!CG168</f>
        <v>0</v>
      </c>
      <c r="CH168" s="169">
        <f>'Нарххо 2024'!CH168</f>
        <v>9.6</v>
      </c>
    </row>
    <row r="169" spans="1:86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0</v>
      </c>
      <c r="CF169" s="135">
        <f>'Нарххо 2024'!CF169</f>
        <v>0</v>
      </c>
      <c r="CG169" s="135">
        <f>'Нарххо 2024'!CG169</f>
        <v>0</v>
      </c>
      <c r="CH169" s="169">
        <f>'Нарххо 2024'!CH169</f>
        <v>11</v>
      </c>
    </row>
    <row r="170" spans="1:86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0</v>
      </c>
      <c r="CF170" s="135">
        <f>'Нарххо 2024'!CF170</f>
        <v>0</v>
      </c>
      <c r="CG170" s="135">
        <f>'Нарххо 2024'!CG170</f>
        <v>0</v>
      </c>
      <c r="CH170" s="169">
        <f>'Нарххо 2024'!CH170</f>
        <v>11</v>
      </c>
    </row>
    <row r="171" spans="1:86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</row>
    <row r="172" spans="1:86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0</v>
      </c>
      <c r="CF172" s="135">
        <f>'Нарххо 2024'!CF172</f>
        <v>0</v>
      </c>
      <c r="CG172" s="135">
        <f>'Нарххо 2024'!CG172</f>
        <v>0</v>
      </c>
      <c r="CH172" s="169">
        <f>'Нарххо 2024'!CH172</f>
        <v>10.96</v>
      </c>
    </row>
    <row r="173" spans="1:86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0</v>
      </c>
      <c r="CF173" s="135">
        <f>'Нарххо 2024'!CF173</f>
        <v>0</v>
      </c>
      <c r="CG173" s="135">
        <f>'Нарххо 2024'!CG173</f>
        <v>0</v>
      </c>
      <c r="CH173" s="169">
        <f>'Нарххо 2024'!CH173</f>
        <v>11.1</v>
      </c>
    </row>
    <row r="174" spans="1:86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261"/>
      <c r="CG174" s="1"/>
      <c r="CH174" s="261"/>
    </row>
    <row r="175" spans="1:86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261"/>
      <c r="CG175" s="1"/>
      <c r="CH175" s="261"/>
    </row>
    <row r="176" spans="1:86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261"/>
      <c r="CG176" s="1"/>
      <c r="CH176" s="261"/>
    </row>
    <row r="177" spans="1:86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261"/>
      <c r="CG177" s="1"/>
      <c r="CH177" s="261"/>
    </row>
    <row r="178" spans="1:86" ht="18" x14ac:dyDescent="0.25">
      <c r="A178" s="299" t="s">
        <v>255</v>
      </c>
      <c r="B178" s="299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299"/>
      <c r="P178" s="299"/>
      <c r="Q178" s="299"/>
      <c r="R178" s="299"/>
      <c r="S178" s="299"/>
      <c r="T178" s="299"/>
      <c r="U178" s="299"/>
      <c r="V178" s="299"/>
      <c r="W178" s="299"/>
      <c r="X178" s="299"/>
      <c r="Y178" s="299"/>
      <c r="Z178" s="299"/>
      <c r="AA178" s="299"/>
      <c r="AB178" s="299"/>
      <c r="AC178" s="299"/>
      <c r="AD178" s="299"/>
      <c r="AE178" s="299"/>
      <c r="AF178" s="299"/>
      <c r="AG178" s="299"/>
      <c r="AH178" s="299"/>
      <c r="AI178" s="299"/>
      <c r="AJ178" s="299"/>
      <c r="AK178" s="299"/>
      <c r="AL178" s="299"/>
      <c r="AM178" s="299"/>
      <c r="AN178" s="299"/>
      <c r="AO178" s="299"/>
      <c r="AP178" s="299"/>
      <c r="AQ178" s="299"/>
      <c r="AR178" s="299"/>
      <c r="AS178" s="299"/>
      <c r="AT178" s="299"/>
      <c r="AU178" s="299"/>
      <c r="AV178" s="299"/>
      <c r="AW178" s="299"/>
      <c r="AX178" s="299"/>
      <c r="AY178" s="299"/>
      <c r="AZ178" s="299"/>
      <c r="BA178" s="299"/>
      <c r="BB178" s="299"/>
      <c r="BC178" s="299"/>
      <c r="BD178" s="299"/>
      <c r="BE178" s="299"/>
      <c r="BF178" s="299"/>
      <c r="BG178" s="299"/>
      <c r="BH178" s="299"/>
      <c r="BI178" s="299"/>
      <c r="BJ178" s="299"/>
      <c r="BK178" s="299"/>
      <c r="BL178" s="299"/>
      <c r="BM178" s="299"/>
      <c r="BN178" s="299"/>
      <c r="BO178" s="299"/>
      <c r="BP178" s="299"/>
      <c r="BQ178" s="299"/>
      <c r="BR178" s="299"/>
      <c r="BS178" s="299"/>
      <c r="BT178" s="299"/>
      <c r="BU178" s="299"/>
      <c r="BV178" s="299"/>
      <c r="BW178" s="299"/>
      <c r="BX178" s="299"/>
      <c r="BY178" s="299"/>
      <c r="BZ178" s="299"/>
      <c r="CA178" s="299"/>
      <c r="CB178" s="299"/>
      <c r="CC178" s="299"/>
      <c r="CD178" s="299"/>
      <c r="CE178" s="299"/>
      <c r="CF178" s="299"/>
      <c r="CG178" s="299"/>
      <c r="CH178" s="299"/>
    </row>
    <row r="179" spans="1:86" x14ac:dyDescent="0.3">
      <c r="A179" s="274" t="s">
        <v>156</v>
      </c>
      <c r="B179" s="200"/>
      <c r="C179" s="365" t="s">
        <v>261</v>
      </c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0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  <c r="AA179" s="301"/>
      <c r="AB179" s="301"/>
      <c r="AC179" s="301"/>
      <c r="AD179" s="301"/>
      <c r="AE179" s="301"/>
      <c r="AF179" s="301"/>
      <c r="AG179" s="301"/>
      <c r="AH179" s="301"/>
      <c r="AI179" s="301"/>
      <c r="AJ179" s="301"/>
      <c r="AK179" s="301"/>
      <c r="AL179" s="301"/>
      <c r="AM179" s="301"/>
      <c r="AN179" s="301"/>
      <c r="AO179" s="301"/>
      <c r="AP179" s="301"/>
      <c r="AQ179" s="301"/>
      <c r="AR179" s="301"/>
      <c r="AS179" s="301"/>
      <c r="AT179" s="301"/>
      <c r="AU179" s="301"/>
      <c r="AV179" s="301"/>
      <c r="AW179" s="301"/>
      <c r="AX179" s="301"/>
      <c r="AY179" s="301"/>
      <c r="AZ179" s="301"/>
      <c r="BA179" s="301"/>
      <c r="BB179" s="301"/>
      <c r="BC179" s="301"/>
      <c r="BD179" s="301"/>
      <c r="BE179" s="301"/>
      <c r="BF179" s="301"/>
      <c r="BG179" s="301"/>
      <c r="BH179" s="301"/>
      <c r="BI179" s="301"/>
      <c r="BJ179" s="301"/>
      <c r="BK179" s="301"/>
      <c r="BL179" s="301"/>
      <c r="BM179" s="301"/>
      <c r="BN179" s="301"/>
      <c r="BO179" s="301"/>
      <c r="BP179" s="301"/>
      <c r="BQ179" s="301"/>
      <c r="BR179" s="301"/>
      <c r="BS179" s="301"/>
      <c r="BT179" s="301"/>
      <c r="BU179" s="301"/>
      <c r="BV179" s="301"/>
      <c r="BW179" s="301"/>
      <c r="BX179" s="301"/>
      <c r="BY179" s="301"/>
      <c r="BZ179" s="301"/>
      <c r="CA179" s="301"/>
      <c r="CB179" s="301"/>
      <c r="CC179" s="301"/>
      <c r="CD179" s="301"/>
      <c r="CE179" s="301"/>
      <c r="CF179" s="301"/>
      <c r="CG179" s="301"/>
      <c r="CH179" s="302"/>
    </row>
    <row r="180" spans="1:86" ht="18.75" customHeight="1" x14ac:dyDescent="0.3">
      <c r="A180" s="218"/>
      <c r="B180" s="198"/>
      <c r="C180" s="361" t="s">
        <v>139</v>
      </c>
      <c r="D180" s="362"/>
      <c r="E180" s="362"/>
      <c r="F180" s="363"/>
      <c r="G180" s="360" t="s">
        <v>256</v>
      </c>
      <c r="H180" s="358" t="s">
        <v>139</v>
      </c>
      <c r="I180" s="359"/>
      <c r="J180" s="359"/>
      <c r="K180" s="364"/>
      <c r="L180" s="360" t="s">
        <v>256</v>
      </c>
      <c r="M180" s="358" t="s">
        <v>139</v>
      </c>
      <c r="N180" s="359"/>
      <c r="O180" s="359"/>
      <c r="P180" s="364"/>
      <c r="Q180" s="360" t="s">
        <v>256</v>
      </c>
      <c r="R180" s="358" t="s">
        <v>139</v>
      </c>
      <c r="S180" s="359"/>
      <c r="T180" s="359"/>
      <c r="U180" s="359"/>
      <c r="V180" s="364"/>
      <c r="W180" s="360" t="s">
        <v>256</v>
      </c>
      <c r="X180" s="358" t="s">
        <v>139</v>
      </c>
      <c r="Y180" s="359"/>
      <c r="Z180" s="359"/>
      <c r="AA180" s="364"/>
      <c r="AB180" s="360" t="s">
        <v>256</v>
      </c>
      <c r="AC180" s="358" t="s">
        <v>139</v>
      </c>
      <c r="AD180" s="359"/>
      <c r="AE180" s="359"/>
      <c r="AF180" s="364"/>
      <c r="AG180" s="360" t="s">
        <v>256</v>
      </c>
      <c r="AH180" s="358" t="s">
        <v>139</v>
      </c>
      <c r="AI180" s="359"/>
      <c r="AJ180" s="359"/>
      <c r="AK180" s="359"/>
      <c r="AL180" s="364"/>
      <c r="AM180" s="360" t="s">
        <v>256</v>
      </c>
      <c r="AN180" s="358" t="s">
        <v>139</v>
      </c>
      <c r="AO180" s="359"/>
      <c r="AP180" s="359"/>
      <c r="AQ180" s="364"/>
      <c r="AR180" s="360" t="s">
        <v>256</v>
      </c>
      <c r="AS180" s="358" t="s">
        <v>139</v>
      </c>
      <c r="AT180" s="359"/>
      <c r="AU180" s="359"/>
      <c r="AV180" s="359"/>
      <c r="AW180" s="256"/>
      <c r="AX180" s="360" t="s">
        <v>256</v>
      </c>
      <c r="AY180" s="358" t="s">
        <v>139</v>
      </c>
      <c r="AZ180" s="359"/>
      <c r="BA180" s="359"/>
      <c r="BB180" s="364"/>
      <c r="BC180" s="360" t="s">
        <v>256</v>
      </c>
      <c r="BD180" s="358" t="s">
        <v>139</v>
      </c>
      <c r="BE180" s="359"/>
      <c r="BF180" s="359"/>
      <c r="BG180" s="364"/>
      <c r="BH180" s="360" t="s">
        <v>256</v>
      </c>
      <c r="BI180" s="358" t="s">
        <v>139</v>
      </c>
      <c r="BJ180" s="359"/>
      <c r="BK180" s="359"/>
      <c r="BL180" s="364"/>
      <c r="BM180" s="266"/>
      <c r="BN180" s="360" t="s">
        <v>256</v>
      </c>
      <c r="BO180" s="358" t="s">
        <v>316</v>
      </c>
      <c r="BP180" s="359"/>
      <c r="BQ180" s="359"/>
      <c r="BR180" s="359"/>
      <c r="BS180" s="360" t="s">
        <v>256</v>
      </c>
      <c r="BT180" s="358" t="s">
        <v>316</v>
      </c>
      <c r="BU180" s="359"/>
      <c r="BV180" s="359"/>
      <c r="BW180" s="359"/>
      <c r="BX180" s="360" t="s">
        <v>256</v>
      </c>
      <c r="BY180" s="358" t="s">
        <v>316</v>
      </c>
      <c r="BZ180" s="359"/>
      <c r="CA180" s="359"/>
      <c r="CB180" s="360" t="s">
        <v>256</v>
      </c>
      <c r="CC180" s="358" t="s">
        <v>316</v>
      </c>
      <c r="CD180" s="359"/>
      <c r="CE180" s="359"/>
      <c r="CF180" s="359"/>
      <c r="CG180" s="359"/>
      <c r="CH180" s="360" t="s">
        <v>256</v>
      </c>
    </row>
    <row r="181" spans="1:86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1"/>
      <c r="H181" s="138" t="s">
        <v>141</v>
      </c>
      <c r="I181" s="138" t="s">
        <v>142</v>
      </c>
      <c r="J181" s="138" t="s">
        <v>143</v>
      </c>
      <c r="K181" s="138" t="s">
        <v>144</v>
      </c>
      <c r="L181" s="281"/>
      <c r="M181" s="138" t="s">
        <v>145</v>
      </c>
      <c r="N181" s="138" t="s">
        <v>146</v>
      </c>
      <c r="O181" s="138" t="s">
        <v>147</v>
      </c>
      <c r="P181" s="138" t="s">
        <v>148</v>
      </c>
      <c r="Q181" s="281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1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1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1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1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1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1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1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1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1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1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1"/>
      <c r="BY181" s="138" t="s">
        <v>326</v>
      </c>
      <c r="BZ181" s="138" t="s">
        <v>146</v>
      </c>
      <c r="CA181" s="138" t="s">
        <v>327</v>
      </c>
      <c r="CB181" s="281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1"/>
    </row>
    <row r="182" spans="1:86" ht="18" x14ac:dyDescent="0.25">
      <c r="A182" s="282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</row>
    <row r="183" spans="1:86" ht="18" x14ac:dyDescent="0.25">
      <c r="A183" s="283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0</v>
      </c>
      <c r="CF183" s="135">
        <f>'Нарххо 2024'!CF183</f>
        <v>0</v>
      </c>
      <c r="CG183" s="135">
        <f>'Нарххо 2024'!CG183</f>
        <v>0</v>
      </c>
      <c r="CH183" s="169">
        <f>'Нарххо 2024'!CH183</f>
        <v>5.85</v>
      </c>
    </row>
    <row r="184" spans="1:86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0</v>
      </c>
      <c r="CF184" s="135">
        <f>'Нарххо 2024'!CF184</f>
        <v>0</v>
      </c>
      <c r="CG184" s="135">
        <f>'Нарххо 2024'!CG184</f>
        <v>0</v>
      </c>
      <c r="CH184" s="169">
        <f>'Нарххо 2024'!CH184</f>
        <v>5.95</v>
      </c>
    </row>
    <row r="185" spans="1:86" ht="18" x14ac:dyDescent="0.25">
      <c r="A185" s="282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0</v>
      </c>
      <c r="CG185" s="135">
        <f>'Нарххо 2024'!CG185</f>
        <v>0</v>
      </c>
      <c r="CH185" s="169" t="e">
        <f>'Нарххо 2024'!CH185</f>
        <v>#DIV/0!</v>
      </c>
    </row>
    <row r="186" spans="1:86" ht="18" x14ac:dyDescent="0.25">
      <c r="A186" s="283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0</v>
      </c>
      <c r="CF186" s="135">
        <f>'Нарххо 2024'!CF186</f>
        <v>0</v>
      </c>
      <c r="CG186" s="135">
        <f>'Нарххо 2024'!CG186</f>
        <v>0</v>
      </c>
      <c r="CH186" s="169">
        <f>'Нарххо 2024'!CH186</f>
        <v>3.1</v>
      </c>
    </row>
    <row r="187" spans="1:86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0</v>
      </c>
      <c r="CF187" s="135">
        <f>'Нарххо 2024'!CF187</f>
        <v>0</v>
      </c>
      <c r="CG187" s="135">
        <f>'Нарххо 2024'!CG187</f>
        <v>0</v>
      </c>
      <c r="CH187" s="169">
        <f>'Нарххо 2024'!CH187</f>
        <v>5.5</v>
      </c>
    </row>
    <row r="188" spans="1:86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0</v>
      </c>
      <c r="CF188" s="135">
        <f>'Нарххо 2024'!CF188</f>
        <v>0</v>
      </c>
      <c r="CG188" s="135">
        <f>'Нарххо 2024'!CG188</f>
        <v>0</v>
      </c>
      <c r="CH188" s="169">
        <f>'Нарххо 2024'!CH188</f>
        <v>14.6</v>
      </c>
    </row>
    <row r="189" spans="1:86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0</v>
      </c>
      <c r="CF189" s="135">
        <f>'Нарххо 2024'!CF189</f>
        <v>0</v>
      </c>
      <c r="CG189" s="135">
        <f>'Нарххо 2024'!CG189</f>
        <v>0</v>
      </c>
      <c r="CH189" s="169">
        <f>'Нарххо 2024'!CH189</f>
        <v>15.100000000000001</v>
      </c>
    </row>
    <row r="190" spans="1:86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0</v>
      </c>
      <c r="CF190" s="135">
        <f>'Нарххо 2024'!CF190</f>
        <v>0</v>
      </c>
      <c r="CG190" s="135">
        <f>'Нарххо 2024'!CG190</f>
        <v>0</v>
      </c>
      <c r="CH190" s="169">
        <f>'Нарххо 2024'!CH190</f>
        <v>13.5</v>
      </c>
    </row>
    <row r="191" spans="1:86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0</v>
      </c>
      <c r="CF191" s="135">
        <f>'Нарххо 2024'!CF191</f>
        <v>0</v>
      </c>
      <c r="CG191" s="135">
        <f>'Нарххо 2024'!CG191</f>
        <v>0</v>
      </c>
      <c r="CH191" s="169">
        <f>'Нарххо 2024'!CH191</f>
        <v>17.5</v>
      </c>
    </row>
    <row r="192" spans="1:86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0</v>
      </c>
      <c r="CF192" s="135">
        <f>'Нарххо 2024'!CF192</f>
        <v>0</v>
      </c>
      <c r="CG192" s="135">
        <f>'Нарххо 2024'!CG192</f>
        <v>0</v>
      </c>
      <c r="CH192" s="169">
        <f>'Нарххо 2024'!CH192</f>
        <v>14.3</v>
      </c>
    </row>
    <row r="193" spans="1:86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0</v>
      </c>
      <c r="CF193" s="135">
        <f>'Нарххо 2024'!CF193</f>
        <v>0</v>
      </c>
      <c r="CG193" s="135">
        <f>'Нарххо 2024'!CG193</f>
        <v>0</v>
      </c>
      <c r="CH193" s="169">
        <f>'Нарххо 2024'!CH193</f>
        <v>22.96</v>
      </c>
    </row>
    <row r="194" spans="1:86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0</v>
      </c>
      <c r="CF194" s="135">
        <f>'Нарххо 2024'!CF194</f>
        <v>0</v>
      </c>
      <c r="CG194" s="135">
        <f>'Нарххо 2024'!CG194</f>
        <v>0</v>
      </c>
      <c r="CH194" s="169">
        <f>'Нарххо 2024'!CH194</f>
        <v>95</v>
      </c>
    </row>
    <row r="195" spans="1:86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0</v>
      </c>
      <c r="CF195" s="135">
        <f>'Нарххо 2024'!CF195</f>
        <v>0</v>
      </c>
      <c r="CG195" s="135">
        <f>'Нарххо 2024'!CG195</f>
        <v>0</v>
      </c>
      <c r="CH195" s="169">
        <f>'Нарххо 2024'!CH195</f>
        <v>100</v>
      </c>
    </row>
    <row r="196" spans="1:86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0</v>
      </c>
      <c r="CF196" s="135">
        <f>'Нарххо 2024'!CF196</f>
        <v>0</v>
      </c>
      <c r="CG196" s="135">
        <f>'Нарххо 2024'!CG196</f>
        <v>0</v>
      </c>
      <c r="CH196" s="169">
        <f>'Нарххо 2024'!CH196</f>
        <v>6.3000000000000007</v>
      </c>
    </row>
    <row r="197" spans="1:86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0</v>
      </c>
      <c r="CF197" s="135">
        <f>'Нарххо 2024'!CF197</f>
        <v>0</v>
      </c>
      <c r="CG197" s="135">
        <f>'Нарххо 2024'!CG197</f>
        <v>0</v>
      </c>
      <c r="CH197" s="169">
        <f>'Нарххо 2024'!CH197</f>
        <v>13.100000000000001</v>
      </c>
    </row>
    <row r="198" spans="1:86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0</v>
      </c>
      <c r="CF198" s="135">
        <f>'Нарххо 2024'!CF198</f>
        <v>0</v>
      </c>
      <c r="CG198" s="135">
        <f>'Нарххо 2024'!CG198</f>
        <v>0</v>
      </c>
      <c r="CH198" s="169">
        <f>'Нарххо 2024'!CH198</f>
        <v>11.2</v>
      </c>
    </row>
    <row r="199" spans="1:86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0</v>
      </c>
      <c r="CF199" s="135">
        <f>'Нарххо 2024'!CF199</f>
        <v>0</v>
      </c>
      <c r="CG199" s="135">
        <f>'Нарххо 2024'!CG199</f>
        <v>0</v>
      </c>
      <c r="CH199" s="169">
        <f>'Нарххо 2024'!CH199</f>
        <v>52.7</v>
      </c>
    </row>
    <row r="200" spans="1:86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0</v>
      </c>
      <c r="CF200" s="135">
        <f>'Нарххо 2024'!CF200</f>
        <v>0</v>
      </c>
      <c r="CG200" s="135">
        <f>'Нарххо 2024'!CG200</f>
        <v>0</v>
      </c>
      <c r="CH200" s="169">
        <f>'Нарххо 2024'!CH200</f>
        <v>34.4</v>
      </c>
    </row>
    <row r="201" spans="1:86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0</v>
      </c>
      <c r="CF201" s="135">
        <f>'Нарххо 2024'!CF201</f>
        <v>0</v>
      </c>
      <c r="CG201" s="135">
        <f>'Нарххо 2024'!CG201</f>
        <v>0</v>
      </c>
      <c r="CH201" s="169">
        <f>'Нарххо 2024'!CH201</f>
        <v>5.23</v>
      </c>
    </row>
    <row r="202" spans="1:86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0</v>
      </c>
      <c r="CF202" s="135">
        <f>'Нарххо 2024'!CF202</f>
        <v>0</v>
      </c>
      <c r="CG202" s="135">
        <f>'Нарххо 2024'!CG202</f>
        <v>0</v>
      </c>
      <c r="CH202" s="169">
        <f>'Нарххо 2024'!CH202</f>
        <v>4.3499999999999996</v>
      </c>
    </row>
    <row r="203" spans="1:86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0</v>
      </c>
      <c r="CF203" s="135">
        <f>'Нарххо 2024'!CF203</f>
        <v>0</v>
      </c>
      <c r="CG203" s="135">
        <f>'Нарххо 2024'!CG203</f>
        <v>0</v>
      </c>
      <c r="CH203" s="169">
        <f>'Нарххо 2024'!CH203</f>
        <v>4.2</v>
      </c>
    </row>
    <row r="204" spans="1:86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0</v>
      </c>
      <c r="CF204" s="135">
        <f>'Нарххо 2024'!CF204</f>
        <v>0</v>
      </c>
      <c r="CG204" s="135">
        <f>'Нарххо 2024'!CG204</f>
        <v>0</v>
      </c>
      <c r="CH204" s="169">
        <f>'Нарххо 2024'!CH204</f>
        <v>21.4</v>
      </c>
    </row>
    <row r="205" spans="1:86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0</v>
      </c>
      <c r="CF205" s="135">
        <f>'Нарххо 2024'!CF205</f>
        <v>0</v>
      </c>
      <c r="CG205" s="135">
        <f>'Нарххо 2024'!CG205</f>
        <v>0</v>
      </c>
      <c r="CH205" s="169">
        <f>'Нарххо 2024'!CH205</f>
        <v>21.6</v>
      </c>
    </row>
    <row r="206" spans="1:86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0</v>
      </c>
      <c r="CF206" s="135">
        <f>'Нарххо 2024'!CF206</f>
        <v>0</v>
      </c>
      <c r="CG206" s="135">
        <f>'Нарххо 2024'!CG206</f>
        <v>0</v>
      </c>
      <c r="CH206" s="169">
        <f>'Нарххо 2024'!CH206</f>
        <v>17.799999999999997</v>
      </c>
    </row>
    <row r="207" spans="1:86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0</v>
      </c>
      <c r="CF207" s="135">
        <f>'Нарххо 2024'!CF207</f>
        <v>0</v>
      </c>
      <c r="CG207" s="135">
        <f>'Нарххо 2024'!CG207</f>
        <v>0</v>
      </c>
      <c r="CH207" s="169">
        <f>'Нарххо 2024'!CH207</f>
        <v>4.2</v>
      </c>
    </row>
    <row r="208" spans="1:86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0</v>
      </c>
      <c r="CF208" s="135">
        <f>'Нарххо 2024'!CF208</f>
        <v>0</v>
      </c>
      <c r="CG208" s="135">
        <f>'Нарххо 2024'!CG208</f>
        <v>0</v>
      </c>
      <c r="CH208" s="169">
        <f>'Нарххо 2024'!CH208</f>
        <v>3.1</v>
      </c>
    </row>
    <row r="209" spans="1:86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0</v>
      </c>
      <c r="CF209" s="135">
        <f>'Нарххо 2024'!CF209</f>
        <v>0</v>
      </c>
      <c r="CG209" s="135">
        <f>'Нарххо 2024'!CG209</f>
        <v>0</v>
      </c>
      <c r="CH209" s="169">
        <f>'Нарххо 2024'!CH209</f>
        <v>38.9</v>
      </c>
    </row>
    <row r="210" spans="1:86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0</v>
      </c>
      <c r="CF210" s="135">
        <f>'Нарххо 2024'!CF210</f>
        <v>0</v>
      </c>
      <c r="CG210" s="135">
        <f>'Нарххо 2024'!CG210</f>
        <v>0</v>
      </c>
      <c r="CH210" s="169">
        <f>'Нарххо 2024'!CH210</f>
        <v>6.87</v>
      </c>
    </row>
    <row r="211" spans="1:86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0</v>
      </c>
      <c r="CF211" s="135">
        <f>'Нарххо 2024'!CF211</f>
        <v>0</v>
      </c>
      <c r="CG211" s="135">
        <f>'Нарххо 2024'!CG211</f>
        <v>0</v>
      </c>
      <c r="CH211" s="169">
        <f>'Нарххо 2024'!CH211</f>
        <v>5.77</v>
      </c>
    </row>
    <row r="212" spans="1:86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0</v>
      </c>
      <c r="CF212" s="135">
        <f>'Нарххо 2024'!CF212</f>
        <v>0</v>
      </c>
      <c r="CG212" s="135">
        <f>'Нарххо 2024'!CG212</f>
        <v>0</v>
      </c>
      <c r="CH212" s="169">
        <f>'Нарххо 2024'!CH212</f>
        <v>10.66</v>
      </c>
    </row>
    <row r="213" spans="1:86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</row>
    <row r="214" spans="1:86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0</v>
      </c>
      <c r="CF214" s="135">
        <f>'Нарххо 2024'!CF214</f>
        <v>0</v>
      </c>
      <c r="CG214" s="135">
        <f>'Нарххо 2024'!CG214</f>
        <v>0</v>
      </c>
      <c r="CH214" s="169">
        <f>'Нарххо 2024'!CH214</f>
        <v>10.9</v>
      </c>
    </row>
    <row r="215" spans="1:86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0</v>
      </c>
      <c r="CF215" s="135">
        <f>'Нарххо 2024'!CF215</f>
        <v>0</v>
      </c>
      <c r="CG215" s="135">
        <f>'Нарххо 2024'!CG215</f>
        <v>0</v>
      </c>
      <c r="CH215" s="169">
        <f>'Нарххо 2024'!CH215</f>
        <v>10.95</v>
      </c>
    </row>
    <row r="216" spans="1:86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261"/>
      <c r="CG216" s="1"/>
      <c r="CH216" s="261"/>
    </row>
    <row r="217" spans="1:86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261"/>
      <c r="CG217" s="1"/>
      <c r="CH217" s="261"/>
    </row>
    <row r="218" spans="1:86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261"/>
      <c r="CG218" s="1"/>
      <c r="CH218" s="261"/>
    </row>
    <row r="219" spans="1:86" ht="18" x14ac:dyDescent="0.25">
      <c r="A219" s="299" t="s">
        <v>255</v>
      </c>
      <c r="B219" s="299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299"/>
      <c r="P219" s="299"/>
      <c r="Q219" s="299"/>
      <c r="R219" s="299"/>
      <c r="S219" s="299"/>
      <c r="T219" s="299"/>
      <c r="U219" s="299"/>
      <c r="V219" s="299"/>
      <c r="W219" s="299"/>
      <c r="X219" s="299"/>
      <c r="Y219" s="299"/>
      <c r="Z219" s="299"/>
      <c r="AA219" s="299"/>
      <c r="AB219" s="299"/>
      <c r="AC219" s="299"/>
      <c r="AD219" s="299"/>
      <c r="AE219" s="299"/>
      <c r="AF219" s="299"/>
      <c r="AG219" s="299"/>
      <c r="AH219" s="299"/>
      <c r="AI219" s="299"/>
      <c r="AJ219" s="299"/>
      <c r="AK219" s="299"/>
      <c r="AL219" s="299"/>
      <c r="AM219" s="299"/>
      <c r="AN219" s="299"/>
      <c r="AO219" s="299"/>
      <c r="AP219" s="299"/>
      <c r="AQ219" s="299"/>
      <c r="AR219" s="299"/>
      <c r="AS219" s="299"/>
      <c r="AT219" s="299"/>
      <c r="AU219" s="299"/>
      <c r="AV219" s="299"/>
      <c r="AW219" s="299"/>
      <c r="AX219" s="299"/>
      <c r="AY219" s="299"/>
      <c r="AZ219" s="299"/>
      <c r="BA219" s="299"/>
      <c r="BB219" s="299"/>
      <c r="BC219" s="299"/>
      <c r="BD219" s="299"/>
      <c r="BE219" s="299"/>
      <c r="BF219" s="299"/>
      <c r="BG219" s="299"/>
      <c r="BH219" s="299"/>
      <c r="BI219" s="299"/>
      <c r="BJ219" s="299"/>
      <c r="BK219" s="299"/>
      <c r="BL219" s="299"/>
      <c r="BM219" s="299"/>
      <c r="BN219" s="299"/>
      <c r="BO219" s="299"/>
      <c r="BP219" s="299"/>
      <c r="BQ219" s="299"/>
      <c r="BR219" s="299"/>
      <c r="BS219" s="299"/>
      <c r="BT219" s="299"/>
      <c r="BU219" s="299"/>
      <c r="BV219" s="299"/>
      <c r="BW219" s="299"/>
      <c r="BX219" s="299"/>
      <c r="BY219" s="299"/>
      <c r="BZ219" s="299"/>
      <c r="CA219" s="299"/>
      <c r="CB219" s="299"/>
      <c r="CC219" s="299"/>
      <c r="CD219" s="299"/>
      <c r="CE219" s="299"/>
      <c r="CF219" s="299"/>
      <c r="CG219" s="299"/>
      <c r="CH219" s="299"/>
    </row>
    <row r="220" spans="1:86" x14ac:dyDescent="0.3">
      <c r="A220" s="274" t="s">
        <v>156</v>
      </c>
      <c r="B220" s="200"/>
      <c r="C220" s="365" t="s">
        <v>262</v>
      </c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0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  <c r="AH220" s="301"/>
      <c r="AI220" s="301"/>
      <c r="AJ220" s="301"/>
      <c r="AK220" s="301"/>
      <c r="AL220" s="301"/>
      <c r="AM220" s="301"/>
      <c r="AN220" s="301"/>
      <c r="AO220" s="301"/>
      <c r="AP220" s="301"/>
      <c r="AQ220" s="301"/>
      <c r="AR220" s="301"/>
      <c r="AS220" s="301"/>
      <c r="AT220" s="301"/>
      <c r="AU220" s="301"/>
      <c r="AV220" s="301"/>
      <c r="AW220" s="301"/>
      <c r="AX220" s="301"/>
      <c r="AY220" s="301"/>
      <c r="AZ220" s="301"/>
      <c r="BA220" s="301"/>
      <c r="BB220" s="301"/>
      <c r="BC220" s="301"/>
      <c r="BD220" s="301"/>
      <c r="BE220" s="301"/>
      <c r="BF220" s="301"/>
      <c r="BG220" s="301"/>
      <c r="BH220" s="301"/>
      <c r="BI220" s="301"/>
      <c r="BJ220" s="301"/>
      <c r="BK220" s="301"/>
      <c r="BL220" s="301"/>
      <c r="BM220" s="301"/>
      <c r="BN220" s="301"/>
      <c r="BO220" s="301"/>
      <c r="BP220" s="301"/>
      <c r="BQ220" s="301"/>
      <c r="BR220" s="301"/>
      <c r="BS220" s="301"/>
      <c r="BT220" s="301"/>
      <c r="BU220" s="301"/>
      <c r="BV220" s="301"/>
      <c r="BW220" s="301"/>
      <c r="BX220" s="301"/>
      <c r="BY220" s="301"/>
      <c r="BZ220" s="301"/>
      <c r="CA220" s="301"/>
      <c r="CB220" s="301"/>
      <c r="CC220" s="301"/>
      <c r="CD220" s="301"/>
      <c r="CE220" s="301"/>
      <c r="CF220" s="301"/>
      <c r="CG220" s="301"/>
      <c r="CH220" s="302"/>
    </row>
    <row r="221" spans="1:86" ht="18.75" customHeight="1" x14ac:dyDescent="0.3">
      <c r="A221" s="218"/>
      <c r="B221" s="198"/>
      <c r="C221" s="361" t="s">
        <v>139</v>
      </c>
      <c r="D221" s="362"/>
      <c r="E221" s="362"/>
      <c r="F221" s="363"/>
      <c r="G221" s="360" t="s">
        <v>256</v>
      </c>
      <c r="H221" s="358" t="s">
        <v>139</v>
      </c>
      <c r="I221" s="359"/>
      <c r="J221" s="359"/>
      <c r="K221" s="364"/>
      <c r="L221" s="360" t="s">
        <v>256</v>
      </c>
      <c r="M221" s="358" t="s">
        <v>139</v>
      </c>
      <c r="N221" s="359"/>
      <c r="O221" s="359"/>
      <c r="P221" s="364"/>
      <c r="Q221" s="360" t="s">
        <v>256</v>
      </c>
      <c r="R221" s="358" t="s">
        <v>139</v>
      </c>
      <c r="S221" s="359"/>
      <c r="T221" s="359"/>
      <c r="U221" s="359"/>
      <c r="V221" s="364"/>
      <c r="W221" s="360" t="s">
        <v>256</v>
      </c>
      <c r="X221" s="358" t="s">
        <v>139</v>
      </c>
      <c r="Y221" s="359"/>
      <c r="Z221" s="359"/>
      <c r="AA221" s="364"/>
      <c r="AB221" s="360" t="s">
        <v>256</v>
      </c>
      <c r="AC221" s="358" t="s">
        <v>139</v>
      </c>
      <c r="AD221" s="359"/>
      <c r="AE221" s="359"/>
      <c r="AF221" s="364"/>
      <c r="AG221" s="360" t="s">
        <v>256</v>
      </c>
      <c r="AH221" s="358" t="s">
        <v>139</v>
      </c>
      <c r="AI221" s="359"/>
      <c r="AJ221" s="359"/>
      <c r="AK221" s="359"/>
      <c r="AL221" s="364"/>
      <c r="AM221" s="360" t="s">
        <v>256</v>
      </c>
      <c r="AN221" s="358" t="s">
        <v>139</v>
      </c>
      <c r="AO221" s="359"/>
      <c r="AP221" s="359"/>
      <c r="AQ221" s="364"/>
      <c r="AR221" s="360" t="s">
        <v>256</v>
      </c>
      <c r="AS221" s="358" t="s">
        <v>139</v>
      </c>
      <c r="AT221" s="359"/>
      <c r="AU221" s="359"/>
      <c r="AV221" s="359"/>
      <c r="AW221" s="256"/>
      <c r="AX221" s="360" t="s">
        <v>256</v>
      </c>
      <c r="AY221" s="358" t="s">
        <v>139</v>
      </c>
      <c r="AZ221" s="359"/>
      <c r="BA221" s="359"/>
      <c r="BB221" s="364"/>
      <c r="BC221" s="360" t="s">
        <v>256</v>
      </c>
      <c r="BD221" s="358" t="s">
        <v>139</v>
      </c>
      <c r="BE221" s="359"/>
      <c r="BF221" s="359"/>
      <c r="BG221" s="364"/>
      <c r="BH221" s="360" t="s">
        <v>256</v>
      </c>
      <c r="BI221" s="358" t="s">
        <v>139</v>
      </c>
      <c r="BJ221" s="359"/>
      <c r="BK221" s="359"/>
      <c r="BL221" s="364"/>
      <c r="BM221" s="266"/>
      <c r="BN221" s="360" t="s">
        <v>256</v>
      </c>
      <c r="BO221" s="358" t="s">
        <v>316</v>
      </c>
      <c r="BP221" s="359"/>
      <c r="BQ221" s="359"/>
      <c r="BR221" s="359"/>
      <c r="BS221" s="360" t="s">
        <v>256</v>
      </c>
      <c r="BT221" s="358" t="s">
        <v>316</v>
      </c>
      <c r="BU221" s="359"/>
      <c r="BV221" s="359"/>
      <c r="BW221" s="359"/>
      <c r="BX221" s="360" t="s">
        <v>256</v>
      </c>
      <c r="BY221" s="358" t="s">
        <v>316</v>
      </c>
      <c r="BZ221" s="359"/>
      <c r="CA221" s="359"/>
      <c r="CB221" s="360" t="s">
        <v>256</v>
      </c>
      <c r="CC221" s="358" t="s">
        <v>316</v>
      </c>
      <c r="CD221" s="359"/>
      <c r="CE221" s="359"/>
      <c r="CF221" s="359"/>
      <c r="CG221" s="359"/>
      <c r="CH221" s="360" t="s">
        <v>256</v>
      </c>
    </row>
    <row r="222" spans="1:86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1"/>
      <c r="H222" s="138" t="s">
        <v>141</v>
      </c>
      <c r="I222" s="138" t="s">
        <v>142</v>
      </c>
      <c r="J222" s="138" t="s">
        <v>143</v>
      </c>
      <c r="K222" s="138" t="s">
        <v>144</v>
      </c>
      <c r="L222" s="281"/>
      <c r="M222" s="138" t="s">
        <v>145</v>
      </c>
      <c r="N222" s="138" t="s">
        <v>146</v>
      </c>
      <c r="O222" s="138" t="s">
        <v>147</v>
      </c>
      <c r="P222" s="138" t="s">
        <v>148</v>
      </c>
      <c r="Q222" s="281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1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1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1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1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1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1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1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1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1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1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1"/>
      <c r="BY222" s="138" t="s">
        <v>326</v>
      </c>
      <c r="BZ222" s="138" t="s">
        <v>146</v>
      </c>
      <c r="CA222" s="138" t="s">
        <v>327</v>
      </c>
      <c r="CB222" s="281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1"/>
    </row>
    <row r="223" spans="1:86" ht="18" x14ac:dyDescent="0.25">
      <c r="A223" s="282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</row>
    <row r="224" spans="1:86" ht="18" x14ac:dyDescent="0.25">
      <c r="A224" s="283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0</v>
      </c>
      <c r="CF224" s="135">
        <f>'Нарххо 2024'!CF224</f>
        <v>0</v>
      </c>
      <c r="CG224" s="135">
        <f>'Нарххо 2024'!CG224</f>
        <v>0</v>
      </c>
      <c r="CH224" s="169">
        <f>'Нарххо 2024'!CH224</f>
        <v>6</v>
      </c>
    </row>
    <row r="225" spans="1:86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0</v>
      </c>
      <c r="CF225" s="135">
        <f>'Нарххо 2024'!CF225</f>
        <v>0</v>
      </c>
      <c r="CG225" s="135">
        <f>'Нарххо 2024'!CG225</f>
        <v>0</v>
      </c>
      <c r="CH225" s="169">
        <f>'Нарххо 2024'!CH225</f>
        <v>7</v>
      </c>
    </row>
    <row r="226" spans="1:86" ht="18" x14ac:dyDescent="0.25">
      <c r="A226" s="282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</row>
    <row r="227" spans="1:86" ht="18" x14ac:dyDescent="0.25">
      <c r="A227" s="283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0</v>
      </c>
      <c r="CF227" s="135">
        <f>'Нарххо 2024'!CF227</f>
        <v>0</v>
      </c>
      <c r="CG227" s="135">
        <f>'Нарххо 2024'!CG227</f>
        <v>0</v>
      </c>
      <c r="CH227" s="169">
        <f>'Нарххо 2024'!CH227</f>
        <v>2.92</v>
      </c>
    </row>
    <row r="228" spans="1:86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0</v>
      </c>
      <c r="CF228" s="135">
        <f>'Нарххо 2024'!CF228</f>
        <v>0</v>
      </c>
      <c r="CG228" s="135">
        <f>'Нарххо 2024'!CG228</f>
        <v>0</v>
      </c>
      <c r="CH228" s="169">
        <f>'Нарххо 2024'!CH228</f>
        <v>4.4000000000000004</v>
      </c>
    </row>
    <row r="229" spans="1:86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0</v>
      </c>
      <c r="CF229" s="135">
        <f>'Нарххо 2024'!CF229</f>
        <v>0</v>
      </c>
      <c r="CG229" s="135">
        <f>'Нарххо 2024'!CG229</f>
        <v>0</v>
      </c>
      <c r="CH229" s="169">
        <f>'Нарххо 2024'!CH229</f>
        <v>19.2</v>
      </c>
    </row>
    <row r="230" spans="1:86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0</v>
      </c>
      <c r="CF230" s="135">
        <f>'Нарххо 2024'!CF230</f>
        <v>0</v>
      </c>
      <c r="CG230" s="135">
        <f>'Нарххо 2024'!CG230</f>
        <v>0</v>
      </c>
      <c r="CH230" s="169">
        <f>'Нарххо 2024'!CH230</f>
        <v>17.899999999999999</v>
      </c>
    </row>
    <row r="231" spans="1:86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0</v>
      </c>
      <c r="CF231" s="135">
        <f>'Нарххо 2024'!CF231</f>
        <v>0</v>
      </c>
      <c r="CG231" s="135">
        <f>'Нарххо 2024'!CG231</f>
        <v>0</v>
      </c>
      <c r="CH231" s="169">
        <f>'Нарххо 2024'!CH231</f>
        <v>15.9</v>
      </c>
    </row>
    <row r="232" spans="1:86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0</v>
      </c>
      <c r="CF232" s="135">
        <f>'Нарххо 2024'!CF232</f>
        <v>0</v>
      </c>
      <c r="CG232" s="135">
        <f>'Нарххо 2024'!CG232</f>
        <v>0</v>
      </c>
      <c r="CH232" s="169">
        <f>'Нарххо 2024'!CH232</f>
        <v>13.6</v>
      </c>
    </row>
    <row r="233" spans="1:86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0</v>
      </c>
      <c r="CF233" s="135">
        <f>'Нарххо 2024'!CF233</f>
        <v>0</v>
      </c>
      <c r="CG233" s="135">
        <f>'Нарххо 2024'!CG233</f>
        <v>0</v>
      </c>
      <c r="CH233" s="169">
        <f>'Нарххо 2024'!CH233</f>
        <v>16.75</v>
      </c>
    </row>
    <row r="234" spans="1:86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0</v>
      </c>
      <c r="CF234" s="135">
        <f>'Нарххо 2024'!CF234</f>
        <v>0</v>
      </c>
      <c r="CG234" s="135">
        <f>'Нарххо 2024'!CG234</f>
        <v>0</v>
      </c>
      <c r="CH234" s="169">
        <f>'Нарххо 2024'!CH234</f>
        <v>16.8</v>
      </c>
    </row>
    <row r="235" spans="1:86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0</v>
      </c>
      <c r="CF235" s="135">
        <f>'Нарххо 2024'!CF235</f>
        <v>0</v>
      </c>
      <c r="CG235" s="135">
        <f>'Нарххо 2024'!CG235</f>
        <v>0</v>
      </c>
      <c r="CH235" s="169">
        <f>'Нарххо 2024'!CH235</f>
        <v>93.1</v>
      </c>
    </row>
    <row r="236" spans="1:86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0</v>
      </c>
      <c r="CF236" s="135">
        <f>'Нарххо 2024'!CF236</f>
        <v>0</v>
      </c>
      <c r="CG236" s="135">
        <f>'Нарххо 2024'!CG236</f>
        <v>0</v>
      </c>
      <c r="CH236" s="169">
        <f>'Нарххо 2024'!CH236</f>
        <v>96.5</v>
      </c>
    </row>
    <row r="237" spans="1:86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0</v>
      </c>
      <c r="CF237" s="135">
        <f>'Нарххо 2024'!CF237</f>
        <v>0</v>
      </c>
      <c r="CG237" s="135">
        <f>'Нарххо 2024'!CG237</f>
        <v>0</v>
      </c>
      <c r="CH237" s="169">
        <f>'Нарххо 2024'!CH237</f>
        <v>7</v>
      </c>
    </row>
    <row r="238" spans="1:86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0</v>
      </c>
      <c r="CF238" s="135">
        <f>'Нарххо 2024'!CF238</f>
        <v>0</v>
      </c>
      <c r="CG238" s="135">
        <f>'Нарххо 2024'!CG238</f>
        <v>0</v>
      </c>
      <c r="CH238" s="169">
        <f>'Нарххо 2024'!CH238</f>
        <v>13.2</v>
      </c>
    </row>
    <row r="239" spans="1:86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0</v>
      </c>
      <c r="CF239" s="135">
        <f>'Нарххо 2024'!CF239</f>
        <v>0</v>
      </c>
      <c r="CG239" s="135">
        <f>'Нарххо 2024'!CG239</f>
        <v>0</v>
      </c>
      <c r="CH239" s="169">
        <f>'Нарххо 2024'!CH239</f>
        <v>11</v>
      </c>
    </row>
    <row r="240" spans="1:86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0</v>
      </c>
      <c r="CF240" s="135">
        <f>'Нарххо 2024'!CF240</f>
        <v>0</v>
      </c>
      <c r="CG240" s="135">
        <f>'Нарххо 2024'!CG240</f>
        <v>0</v>
      </c>
      <c r="CH240" s="169">
        <f>'Нарххо 2024'!CH240</f>
        <v>84</v>
      </c>
    </row>
    <row r="241" spans="1:86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0</v>
      </c>
      <c r="CF241" s="135">
        <f>'Нарххо 2024'!CF241</f>
        <v>0</v>
      </c>
      <c r="CG241" s="135">
        <f>'Нарххо 2024'!CG241</f>
        <v>0</v>
      </c>
      <c r="CH241" s="169">
        <f>'Нарххо 2024'!CH241</f>
        <v>118</v>
      </c>
    </row>
    <row r="242" spans="1:86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0</v>
      </c>
      <c r="CF242" s="135">
        <f>'Нарххо 2024'!CF242</f>
        <v>0</v>
      </c>
      <c r="CG242" s="135">
        <f>'Нарххо 2024'!CG242</f>
        <v>0</v>
      </c>
      <c r="CH242" s="169">
        <f>'Нарххо 2024'!CH242</f>
        <v>4.9800000000000004</v>
      </c>
    </row>
    <row r="243" spans="1:86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0</v>
      </c>
      <c r="CF243" s="135">
        <f>'Нарххо 2024'!CF243</f>
        <v>0</v>
      </c>
      <c r="CG243" s="135">
        <f>'Нарххо 2024'!CG243</f>
        <v>0</v>
      </c>
      <c r="CH243" s="169">
        <f>'Нарххо 2024'!CH243</f>
        <v>4.18</v>
      </c>
    </row>
    <row r="244" spans="1:86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0</v>
      </c>
      <c r="CF244" s="135">
        <f>'Нарххо 2024'!CF244</f>
        <v>0</v>
      </c>
      <c r="CG244" s="135">
        <f>'Нарххо 2024'!CG244</f>
        <v>0</v>
      </c>
      <c r="CH244" s="169">
        <f>'Нарххо 2024'!CH244</f>
        <v>3.62</v>
      </c>
    </row>
    <row r="245" spans="1:86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0</v>
      </c>
      <c r="CF245" s="135">
        <f>'Нарххо 2024'!CF245</f>
        <v>0</v>
      </c>
      <c r="CG245" s="135">
        <f>'Нарххо 2024'!CG245</f>
        <v>0</v>
      </c>
      <c r="CH245" s="169">
        <f>'Нарххо 2024'!CH245</f>
        <v>21.4</v>
      </c>
    </row>
    <row r="246" spans="1:86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0</v>
      </c>
      <c r="CF246" s="135">
        <f>'Нарххо 2024'!CF246</f>
        <v>0</v>
      </c>
      <c r="CG246" s="135">
        <f>'Нарххо 2024'!CG246</f>
        <v>0</v>
      </c>
      <c r="CH246" s="169">
        <f>'Нарххо 2024'!CH246</f>
        <v>21.2</v>
      </c>
    </row>
    <row r="247" spans="1:86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0</v>
      </c>
      <c r="CF247" s="135">
        <f>'Нарххо 2024'!CF247</f>
        <v>0</v>
      </c>
      <c r="CG247" s="135">
        <f>'Нарххо 2024'!CG247</f>
        <v>0</v>
      </c>
      <c r="CH247" s="169">
        <f>'Нарххо 2024'!CH247</f>
        <v>19</v>
      </c>
    </row>
    <row r="248" spans="1:86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0</v>
      </c>
      <c r="CF248" s="135">
        <f>'Нарххо 2024'!CF248</f>
        <v>0</v>
      </c>
      <c r="CG248" s="135">
        <f>'Нарххо 2024'!CG248</f>
        <v>0</v>
      </c>
      <c r="CH248" s="169">
        <f>'Нарххо 2024'!CH248</f>
        <v>8.6</v>
      </c>
    </row>
    <row r="249" spans="1:86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0</v>
      </c>
      <c r="CF249" s="135">
        <f>'Нарххо 2024'!CF249</f>
        <v>0</v>
      </c>
      <c r="CG249" s="135">
        <f>'Нарххо 2024'!CG249</f>
        <v>0</v>
      </c>
      <c r="CH249" s="169">
        <f>'Нарххо 2024'!CH249</f>
        <v>8.8000000000000007</v>
      </c>
    </row>
    <row r="250" spans="1:86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0</v>
      </c>
      <c r="CF250" s="135">
        <f>'Нарххо 2024'!CF250</f>
        <v>0</v>
      </c>
      <c r="CG250" s="135">
        <f>'Нарххо 2024'!CG250</f>
        <v>0</v>
      </c>
      <c r="CH250" s="169">
        <f>'Нарххо 2024'!CH250</f>
        <v>54</v>
      </c>
    </row>
    <row r="251" spans="1:86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0</v>
      </c>
      <c r="CF251" s="135">
        <f>'Нарххо 2024'!CF251</f>
        <v>0</v>
      </c>
      <c r="CG251" s="135">
        <f>'Нарххо 2024'!CG251</f>
        <v>0</v>
      </c>
      <c r="CH251" s="169">
        <f>'Нарххо 2024'!CH251</f>
        <v>6.85</v>
      </c>
    </row>
    <row r="252" spans="1:86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0</v>
      </c>
      <c r="CF252" s="135">
        <f>'Нарххо 2024'!CF252</f>
        <v>0</v>
      </c>
      <c r="CG252" s="135">
        <f>'Нарххо 2024'!CG252</f>
        <v>0</v>
      </c>
      <c r="CH252" s="169">
        <f>'Нарххо 2024'!CH252</f>
        <v>11.6</v>
      </c>
    </row>
    <row r="253" spans="1:86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0</v>
      </c>
      <c r="CF253" s="135">
        <f>'Нарххо 2024'!CF253</f>
        <v>0</v>
      </c>
      <c r="CG253" s="135">
        <f>'Нарххо 2024'!CG253</f>
        <v>0</v>
      </c>
      <c r="CH253" s="169">
        <f>'Нарххо 2024'!CH253</f>
        <v>10.6</v>
      </c>
    </row>
    <row r="254" spans="1:86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</row>
    <row r="255" spans="1:86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0</v>
      </c>
      <c r="CF255" s="135">
        <f>'Нарххо 2024'!CF255</f>
        <v>0</v>
      </c>
      <c r="CG255" s="135">
        <f>'Нарххо 2024'!CG255</f>
        <v>0</v>
      </c>
      <c r="CH255" s="169">
        <f>'Нарххо 2024'!CH255</f>
        <v>10.905000000000001</v>
      </c>
    </row>
    <row r="256" spans="1:86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0</v>
      </c>
      <c r="CF256" s="135">
        <f>'Нарххо 2024'!CF256</f>
        <v>0</v>
      </c>
      <c r="CG256" s="135">
        <f>'Нарххо 2024'!CG256</f>
        <v>0</v>
      </c>
      <c r="CH256" s="169">
        <f>'Нарххо 2024'!CH256</f>
        <v>10.98</v>
      </c>
    </row>
    <row r="257" spans="1:86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261"/>
      <c r="CG257" s="1"/>
      <c r="CH257" s="261"/>
    </row>
    <row r="258" spans="1:86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261"/>
      <c r="CG258" s="1"/>
      <c r="CH258" s="261"/>
    </row>
    <row r="259" spans="1:86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261"/>
      <c r="CG259" s="1"/>
      <c r="CH259" s="261"/>
    </row>
    <row r="260" spans="1:86" ht="18" x14ac:dyDescent="0.25">
      <c r="A260" s="299" t="s">
        <v>255</v>
      </c>
      <c r="B260" s="299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99"/>
      <c r="AK260" s="299"/>
      <c r="AL260" s="299"/>
      <c r="AM260" s="299"/>
      <c r="AN260" s="299"/>
      <c r="AO260" s="299"/>
      <c r="AP260" s="299"/>
      <c r="AQ260" s="299"/>
      <c r="AR260" s="299"/>
      <c r="AS260" s="299"/>
      <c r="AT260" s="299"/>
      <c r="AU260" s="299"/>
      <c r="AV260" s="299"/>
      <c r="AW260" s="299"/>
      <c r="AX260" s="299"/>
      <c r="AY260" s="299"/>
      <c r="AZ260" s="299"/>
      <c r="BA260" s="299"/>
      <c r="BB260" s="299"/>
      <c r="BC260" s="299"/>
      <c r="BD260" s="299"/>
      <c r="BE260" s="299"/>
      <c r="BF260" s="299"/>
      <c r="BG260" s="299"/>
      <c r="BH260" s="299"/>
      <c r="BI260" s="299"/>
      <c r="BJ260" s="299"/>
      <c r="BK260" s="299"/>
      <c r="BL260" s="299"/>
      <c r="BM260" s="299"/>
      <c r="BN260" s="299"/>
      <c r="BO260" s="299"/>
      <c r="BP260" s="299"/>
      <c r="BQ260" s="299"/>
      <c r="BR260" s="299"/>
      <c r="BS260" s="299"/>
      <c r="BT260" s="299"/>
      <c r="BU260" s="299"/>
      <c r="BV260" s="299"/>
      <c r="BW260" s="299"/>
      <c r="BX260" s="299"/>
      <c r="BY260" s="299"/>
      <c r="BZ260" s="299"/>
      <c r="CA260" s="299"/>
      <c r="CB260" s="299"/>
      <c r="CC260" s="299"/>
      <c r="CD260" s="299"/>
      <c r="CE260" s="299"/>
      <c r="CF260" s="299"/>
      <c r="CG260" s="299"/>
      <c r="CH260" s="299"/>
    </row>
    <row r="261" spans="1:86" x14ac:dyDescent="0.3">
      <c r="A261" s="274" t="s">
        <v>156</v>
      </c>
      <c r="B261" s="200"/>
      <c r="C261" s="365" t="s">
        <v>321</v>
      </c>
      <c r="D261" s="306"/>
      <c r="E261" s="30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0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  <c r="AA261" s="301"/>
      <c r="AB261" s="301"/>
      <c r="AC261" s="301"/>
      <c r="AD261" s="301"/>
      <c r="AE261" s="301"/>
      <c r="AF261" s="301"/>
      <c r="AG261" s="301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1"/>
      <c r="AR261" s="301"/>
      <c r="AS261" s="301"/>
      <c r="AT261" s="301"/>
      <c r="AU261" s="301"/>
      <c r="AV261" s="301"/>
      <c r="AW261" s="301"/>
      <c r="AX261" s="301"/>
      <c r="AY261" s="301"/>
      <c r="AZ261" s="301"/>
      <c r="BA261" s="301"/>
      <c r="BB261" s="301"/>
      <c r="BC261" s="301"/>
      <c r="BD261" s="301"/>
      <c r="BE261" s="301"/>
      <c r="BF261" s="301"/>
      <c r="BG261" s="301"/>
      <c r="BH261" s="301"/>
      <c r="BI261" s="301"/>
      <c r="BJ261" s="301"/>
      <c r="BK261" s="301"/>
      <c r="BL261" s="301"/>
      <c r="BM261" s="301"/>
      <c r="BN261" s="301"/>
      <c r="BO261" s="301"/>
      <c r="BP261" s="301"/>
      <c r="BQ261" s="301"/>
      <c r="BR261" s="301"/>
      <c r="BS261" s="301"/>
      <c r="BT261" s="301"/>
      <c r="BU261" s="301"/>
      <c r="BV261" s="301"/>
      <c r="BW261" s="301"/>
      <c r="BX261" s="301"/>
      <c r="BY261" s="301"/>
      <c r="BZ261" s="301"/>
      <c r="CA261" s="301"/>
      <c r="CB261" s="301"/>
      <c r="CC261" s="301"/>
      <c r="CD261" s="301"/>
      <c r="CE261" s="301"/>
      <c r="CF261" s="301"/>
      <c r="CG261" s="301"/>
      <c r="CH261" s="302"/>
    </row>
    <row r="262" spans="1:86" ht="18.75" customHeight="1" x14ac:dyDescent="0.3">
      <c r="A262" s="218"/>
      <c r="B262" s="198"/>
      <c r="C262" s="361" t="s">
        <v>139</v>
      </c>
      <c r="D262" s="362"/>
      <c r="E262" s="362"/>
      <c r="F262" s="363"/>
      <c r="G262" s="360" t="s">
        <v>256</v>
      </c>
      <c r="H262" s="358" t="s">
        <v>139</v>
      </c>
      <c r="I262" s="359"/>
      <c r="J262" s="359"/>
      <c r="K262" s="364"/>
      <c r="L262" s="360" t="s">
        <v>256</v>
      </c>
      <c r="M262" s="358" t="s">
        <v>139</v>
      </c>
      <c r="N262" s="359"/>
      <c r="O262" s="359"/>
      <c r="P262" s="364"/>
      <c r="Q262" s="360" t="s">
        <v>256</v>
      </c>
      <c r="R262" s="358" t="s">
        <v>139</v>
      </c>
      <c r="S262" s="359"/>
      <c r="T262" s="359"/>
      <c r="U262" s="359"/>
      <c r="V262" s="364"/>
      <c r="W262" s="360" t="s">
        <v>256</v>
      </c>
      <c r="X262" s="358" t="s">
        <v>139</v>
      </c>
      <c r="Y262" s="359"/>
      <c r="Z262" s="359"/>
      <c r="AA262" s="364"/>
      <c r="AB262" s="360" t="s">
        <v>256</v>
      </c>
      <c r="AC262" s="358" t="s">
        <v>139</v>
      </c>
      <c r="AD262" s="359"/>
      <c r="AE262" s="359"/>
      <c r="AF262" s="364"/>
      <c r="AG262" s="360" t="s">
        <v>256</v>
      </c>
      <c r="AH262" s="358" t="s">
        <v>139</v>
      </c>
      <c r="AI262" s="359"/>
      <c r="AJ262" s="359"/>
      <c r="AK262" s="359"/>
      <c r="AL262" s="364"/>
      <c r="AM262" s="360" t="s">
        <v>256</v>
      </c>
      <c r="AN262" s="358" t="s">
        <v>139</v>
      </c>
      <c r="AO262" s="359"/>
      <c r="AP262" s="359"/>
      <c r="AQ262" s="364"/>
      <c r="AR262" s="360" t="s">
        <v>256</v>
      </c>
      <c r="AS262" s="358" t="s">
        <v>139</v>
      </c>
      <c r="AT262" s="359"/>
      <c r="AU262" s="359"/>
      <c r="AV262" s="359"/>
      <c r="AW262" s="256"/>
      <c r="AX262" s="360" t="s">
        <v>256</v>
      </c>
      <c r="AY262" s="358" t="s">
        <v>139</v>
      </c>
      <c r="AZ262" s="359"/>
      <c r="BA262" s="359"/>
      <c r="BB262" s="364"/>
      <c r="BC262" s="360" t="s">
        <v>256</v>
      </c>
      <c r="BD262" s="358" t="s">
        <v>139</v>
      </c>
      <c r="BE262" s="359"/>
      <c r="BF262" s="359"/>
      <c r="BG262" s="364"/>
      <c r="BH262" s="360" t="s">
        <v>256</v>
      </c>
      <c r="BI262" s="358" t="s">
        <v>139</v>
      </c>
      <c r="BJ262" s="359"/>
      <c r="BK262" s="359"/>
      <c r="BL262" s="364"/>
      <c r="BM262" s="266"/>
      <c r="BN262" s="360" t="s">
        <v>256</v>
      </c>
      <c r="BO262" s="358" t="s">
        <v>316</v>
      </c>
      <c r="BP262" s="359"/>
      <c r="BQ262" s="359"/>
      <c r="BR262" s="359"/>
      <c r="BS262" s="360" t="s">
        <v>256</v>
      </c>
      <c r="BT262" s="358" t="s">
        <v>316</v>
      </c>
      <c r="BU262" s="359"/>
      <c r="BV262" s="359"/>
      <c r="BW262" s="359"/>
      <c r="BX262" s="360" t="s">
        <v>256</v>
      </c>
      <c r="BY262" s="358" t="s">
        <v>316</v>
      </c>
      <c r="BZ262" s="359"/>
      <c r="CA262" s="359"/>
      <c r="CB262" s="360" t="s">
        <v>256</v>
      </c>
      <c r="CC262" s="358" t="s">
        <v>316</v>
      </c>
      <c r="CD262" s="359"/>
      <c r="CE262" s="359"/>
      <c r="CF262" s="359"/>
      <c r="CG262" s="359"/>
      <c r="CH262" s="360" t="s">
        <v>256</v>
      </c>
    </row>
    <row r="263" spans="1:86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1"/>
      <c r="H263" s="138" t="s">
        <v>141</v>
      </c>
      <c r="I263" s="138" t="s">
        <v>142</v>
      </c>
      <c r="J263" s="138" t="s">
        <v>143</v>
      </c>
      <c r="K263" s="138" t="s">
        <v>144</v>
      </c>
      <c r="L263" s="281"/>
      <c r="M263" s="138" t="s">
        <v>145</v>
      </c>
      <c r="N263" s="138" t="s">
        <v>146</v>
      </c>
      <c r="O263" s="138" t="s">
        <v>147</v>
      </c>
      <c r="P263" s="138" t="s">
        <v>148</v>
      </c>
      <c r="Q263" s="281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1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1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1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1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1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1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1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1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1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1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1"/>
      <c r="BY263" s="138" t="s">
        <v>326</v>
      </c>
      <c r="BZ263" s="138" t="s">
        <v>146</v>
      </c>
      <c r="CA263" s="138" t="s">
        <v>327</v>
      </c>
      <c r="CB263" s="281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1"/>
    </row>
    <row r="264" spans="1:86" ht="18" x14ac:dyDescent="0.25">
      <c r="A264" s="282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</row>
    <row r="265" spans="1:86" ht="18" x14ac:dyDescent="0.25">
      <c r="A265" s="283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0</v>
      </c>
      <c r="CF265" s="135">
        <f>'Нарххо 2024'!CF265</f>
        <v>0</v>
      </c>
      <c r="CG265" s="135">
        <f>'Нарххо 2024'!CG265</f>
        <v>0</v>
      </c>
      <c r="CH265" s="169">
        <f>'Нарххо 2024'!CH265</f>
        <v>5.5</v>
      </c>
    </row>
    <row r="266" spans="1:86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0</v>
      </c>
      <c r="CF266" s="135">
        <f>'Нарххо 2024'!CF266</f>
        <v>0</v>
      </c>
      <c r="CG266" s="135">
        <f>'Нарххо 2024'!CG266</f>
        <v>0</v>
      </c>
      <c r="CH266" s="169">
        <f>'Нарххо 2024'!CH266</f>
        <v>5.5</v>
      </c>
    </row>
    <row r="267" spans="1:86" ht="18" x14ac:dyDescent="0.25">
      <c r="A267" s="282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0</v>
      </c>
      <c r="CH267" s="169">
        <f>'Нарххо 2024'!CH267</f>
        <v>0</v>
      </c>
    </row>
    <row r="268" spans="1:86" ht="18" x14ac:dyDescent="0.25">
      <c r="A268" s="283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0</v>
      </c>
      <c r="CF268" s="135">
        <f>'Нарххо 2024'!CF268</f>
        <v>0</v>
      </c>
      <c r="CG268" s="135">
        <f>'Нарххо 2024'!CG268</f>
        <v>0</v>
      </c>
      <c r="CH268" s="169">
        <f>'Нарххо 2024'!CH268</f>
        <v>2</v>
      </c>
    </row>
    <row r="269" spans="1:86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0</v>
      </c>
      <c r="CF269" s="135">
        <f>'Нарххо 2024'!CF269</f>
        <v>0</v>
      </c>
      <c r="CG269" s="135">
        <f>'Нарххо 2024'!CG269</f>
        <v>0</v>
      </c>
      <c r="CH269" s="169">
        <f>'Нарххо 2024'!CH269</f>
        <v>4.1500000000000004</v>
      </c>
    </row>
    <row r="270" spans="1:86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0</v>
      </c>
      <c r="CF270" s="135">
        <f>'Нарххо 2024'!CF270</f>
        <v>0</v>
      </c>
      <c r="CG270" s="135">
        <f>'Нарххо 2024'!CG270</f>
        <v>0</v>
      </c>
      <c r="CH270" s="169">
        <f>'Нарххо 2024'!CH270</f>
        <v>14.5</v>
      </c>
    </row>
    <row r="271" spans="1:86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0</v>
      </c>
      <c r="CF271" s="135">
        <f>'Нарххо 2024'!CF271</f>
        <v>0</v>
      </c>
      <c r="CG271" s="135">
        <f>'Нарххо 2024'!CG271</f>
        <v>0</v>
      </c>
      <c r="CH271" s="169">
        <f>'Нарххо 2024'!CH271</f>
        <v>12.75</v>
      </c>
    </row>
    <row r="272" spans="1:86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0</v>
      </c>
      <c r="CF272" s="135">
        <f>'Нарххо 2024'!CF272</f>
        <v>0</v>
      </c>
      <c r="CG272" s="135">
        <f>'Нарххо 2024'!CG272</f>
        <v>0</v>
      </c>
      <c r="CH272" s="169">
        <f>'Нарххо 2024'!CH272</f>
        <v>6</v>
      </c>
    </row>
    <row r="273" spans="1:86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0</v>
      </c>
      <c r="CF273" s="135">
        <f>'Нарххо 2024'!CF273</f>
        <v>0</v>
      </c>
      <c r="CG273" s="135">
        <f>'Нарххо 2024'!CG273</f>
        <v>0</v>
      </c>
      <c r="CH273" s="169">
        <f>'Нарххо 2024'!CH273</f>
        <v>16</v>
      </c>
    </row>
    <row r="274" spans="1:86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0</v>
      </c>
      <c r="CF274" s="135">
        <f>'Нарххо 2024'!CF274</f>
        <v>0</v>
      </c>
      <c r="CG274" s="135">
        <f>'Нарххо 2024'!CG274</f>
        <v>0</v>
      </c>
      <c r="CH274" s="169">
        <f>'Нарххо 2024'!CH274</f>
        <v>14.5</v>
      </c>
    </row>
    <row r="275" spans="1:86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0</v>
      </c>
      <c r="CF275" s="135">
        <f>'Нарххо 2024'!CF275</f>
        <v>0</v>
      </c>
      <c r="CG275" s="135">
        <f>'Нарххо 2024'!CG275</f>
        <v>0</v>
      </c>
      <c r="CH275" s="169">
        <f>'Нарххо 2024'!CH275</f>
        <v>17</v>
      </c>
    </row>
    <row r="276" spans="1:86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0</v>
      </c>
      <c r="CF276" s="135">
        <f>'Нарххо 2024'!CF276</f>
        <v>0</v>
      </c>
      <c r="CG276" s="135">
        <f>'Нарххо 2024'!CG276</f>
        <v>0</v>
      </c>
      <c r="CH276" s="169">
        <f>'Нарххо 2024'!CH276</f>
        <v>85</v>
      </c>
    </row>
    <row r="277" spans="1:86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0</v>
      </c>
      <c r="CF277" s="135">
        <f>'Нарххо 2024'!CF277</f>
        <v>0</v>
      </c>
      <c r="CG277" s="135">
        <f>'Нарххо 2024'!CG277</f>
        <v>0</v>
      </c>
      <c r="CH277" s="169">
        <f>'Нарххо 2024'!CH277</f>
        <v>100</v>
      </c>
    </row>
    <row r="278" spans="1:86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0</v>
      </c>
      <c r="CF278" s="135">
        <f>'Нарххо 2024'!CF278</f>
        <v>0</v>
      </c>
      <c r="CG278" s="135">
        <f>'Нарххо 2024'!CG278</f>
        <v>0</v>
      </c>
      <c r="CH278" s="169">
        <f>'Нарххо 2024'!CH278</f>
        <v>7</v>
      </c>
    </row>
    <row r="279" spans="1:86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0</v>
      </c>
      <c r="CF279" s="135">
        <f>'Нарххо 2024'!CF279</f>
        <v>0</v>
      </c>
      <c r="CG279" s="135">
        <f>'Нарххо 2024'!CG279</f>
        <v>0</v>
      </c>
      <c r="CH279" s="169">
        <f>'Нарххо 2024'!CH279</f>
        <v>12.75</v>
      </c>
    </row>
    <row r="280" spans="1:86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0</v>
      </c>
      <c r="CF280" s="135">
        <f>'Нарххо 2024'!CF280</f>
        <v>0</v>
      </c>
      <c r="CG280" s="135">
        <f>'Нарххо 2024'!CG280</f>
        <v>0</v>
      </c>
      <c r="CH280" s="169">
        <f>'Нарххо 2024'!CH280</f>
        <v>11</v>
      </c>
    </row>
    <row r="281" spans="1:86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0</v>
      </c>
      <c r="CF281" s="135">
        <f>'Нарххо 2024'!CF281</f>
        <v>0</v>
      </c>
      <c r="CG281" s="135">
        <f>'Нарххо 2024'!CG281</f>
        <v>0</v>
      </c>
      <c r="CH281" s="169">
        <f>'Нарххо 2024'!CH281</f>
        <v>47</v>
      </c>
    </row>
    <row r="282" spans="1:86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0</v>
      </c>
      <c r="CF282" s="135">
        <f>'Нарххо 2024'!CF282</f>
        <v>0</v>
      </c>
      <c r="CG282" s="135">
        <f>'Нарххо 2024'!CG282</f>
        <v>0</v>
      </c>
      <c r="CH282" s="169">
        <f>'Нарххо 2024'!CH282</f>
        <v>50</v>
      </c>
    </row>
    <row r="283" spans="1:86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0</v>
      </c>
      <c r="CF283" s="135">
        <f>'Нарххо 2024'!CF283</f>
        <v>0</v>
      </c>
      <c r="CG283" s="135">
        <f>'Нарххо 2024'!CG283</f>
        <v>0</v>
      </c>
      <c r="CH283" s="169">
        <f>'Нарххо 2024'!CH283</f>
        <v>4.7</v>
      </c>
    </row>
    <row r="284" spans="1:86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0</v>
      </c>
      <c r="CF284" s="135">
        <f>'Нарххо 2024'!CF284</f>
        <v>0</v>
      </c>
      <c r="CG284" s="135">
        <f>'Нарххо 2024'!CG284</f>
        <v>0</v>
      </c>
      <c r="CH284" s="169">
        <f>'Нарххо 2024'!CH284</f>
        <v>3.6</v>
      </c>
    </row>
    <row r="285" spans="1:86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0</v>
      </c>
      <c r="CF285" s="135">
        <f>'Нарххо 2024'!CF285</f>
        <v>0</v>
      </c>
      <c r="CG285" s="135">
        <f>'Нарххо 2024'!CG285</f>
        <v>0</v>
      </c>
      <c r="CH285" s="169">
        <f>'Нарххо 2024'!CH285</f>
        <v>3.8</v>
      </c>
    </row>
    <row r="286" spans="1:86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0</v>
      </c>
      <c r="CF286" s="135">
        <f>'Нарххо 2024'!CF286</f>
        <v>0</v>
      </c>
      <c r="CG286" s="135">
        <f>'Нарххо 2024'!CG286</f>
        <v>0</v>
      </c>
      <c r="CH286" s="169">
        <f>'Нарххо 2024'!CH286</f>
        <v>18</v>
      </c>
    </row>
    <row r="287" spans="1:86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0</v>
      </c>
      <c r="CF287" s="135">
        <f>'Нарххо 2024'!CF287</f>
        <v>0</v>
      </c>
      <c r="CG287" s="135">
        <f>'Нарххо 2024'!CG287</f>
        <v>0</v>
      </c>
      <c r="CH287" s="169">
        <f>'Нарххо 2024'!CH287</f>
        <v>22</v>
      </c>
    </row>
    <row r="288" spans="1:86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0</v>
      </c>
      <c r="CF288" s="135">
        <f>'Нарххо 2024'!CF288</f>
        <v>0</v>
      </c>
      <c r="CG288" s="135">
        <f>'Нарххо 2024'!CG288</f>
        <v>0</v>
      </c>
      <c r="CH288" s="169">
        <f>'Нарххо 2024'!CH288</f>
        <v>17</v>
      </c>
    </row>
    <row r="289" spans="1:86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0</v>
      </c>
      <c r="CF289" s="135">
        <f>'Нарххо 2024'!CF289</f>
        <v>0</v>
      </c>
      <c r="CG289" s="135">
        <f>'Нарххо 2024'!CG289</f>
        <v>0</v>
      </c>
      <c r="CH289" s="169">
        <f>'Нарххо 2024'!CH289</f>
        <v>3.5</v>
      </c>
    </row>
    <row r="290" spans="1:86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0</v>
      </c>
      <c r="CF290" s="135">
        <f>'Нарххо 2024'!CF290</f>
        <v>0</v>
      </c>
      <c r="CG290" s="135">
        <f>'Нарххо 2024'!CG290</f>
        <v>0</v>
      </c>
      <c r="CH290" s="169">
        <f>'Нарххо 2024'!CH290</f>
        <v>3.5</v>
      </c>
    </row>
    <row r="291" spans="1:86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0</v>
      </c>
      <c r="CF291" s="135">
        <f>'Нарххо 2024'!CF291</f>
        <v>0</v>
      </c>
      <c r="CG291" s="135">
        <f>'Нарххо 2024'!CG291</f>
        <v>0</v>
      </c>
      <c r="CH291" s="169">
        <f>'Нарххо 2024'!CH291</f>
        <v>30</v>
      </c>
    </row>
    <row r="292" spans="1:86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0</v>
      </c>
      <c r="CF292" s="135">
        <f>'Нарххо 2024'!CF292</f>
        <v>0</v>
      </c>
      <c r="CG292" s="135">
        <f>'Нарххо 2024'!CG292</f>
        <v>0</v>
      </c>
      <c r="CH292" s="169">
        <f>'Нарххо 2024'!CH292</f>
        <v>6.9</v>
      </c>
    </row>
    <row r="293" spans="1:86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0</v>
      </c>
      <c r="CF293" s="135">
        <f>'Нарххо 2024'!CF293</f>
        <v>0</v>
      </c>
      <c r="CG293" s="135">
        <f>'Нарххо 2024'!CG293</f>
        <v>0</v>
      </c>
      <c r="CH293" s="169">
        <f>'Нарххо 2024'!CH293</f>
        <v>10.6</v>
      </c>
    </row>
    <row r="294" spans="1:86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0</v>
      </c>
      <c r="CF294" s="135">
        <f>'Нарххо 2024'!CF294</f>
        <v>0</v>
      </c>
      <c r="CG294" s="135">
        <f>'Нарххо 2024'!CG294</f>
        <v>0</v>
      </c>
      <c r="CH294" s="169">
        <f>'Нарххо 2024'!CH294</f>
        <v>11</v>
      </c>
    </row>
    <row r="295" spans="1:86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</row>
    <row r="296" spans="1:86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0</v>
      </c>
      <c r="CF296" s="135">
        <f>'Нарххо 2024'!CF296</f>
        <v>0</v>
      </c>
      <c r="CG296" s="135">
        <f>'Нарххо 2024'!CG296</f>
        <v>0</v>
      </c>
      <c r="CH296" s="169">
        <f>'Нарххо 2024'!CH296</f>
        <v>10.86</v>
      </c>
    </row>
    <row r="297" spans="1:86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0</v>
      </c>
      <c r="CF297" s="135">
        <f>'Нарххо 2024'!CF297</f>
        <v>0</v>
      </c>
      <c r="CG297" s="135">
        <f>'Нарххо 2024'!CG297</f>
        <v>0</v>
      </c>
      <c r="CH297" s="169">
        <f>'Нарххо 2024'!CH297</f>
        <v>10.93</v>
      </c>
    </row>
    <row r="298" spans="1:86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261"/>
      <c r="CG298" s="1"/>
      <c r="CH298" s="261"/>
    </row>
    <row r="299" spans="1:86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261"/>
      <c r="CG299" s="1"/>
      <c r="CH299" s="261"/>
    </row>
    <row r="300" spans="1:86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261"/>
      <c r="CG300" s="1"/>
      <c r="CH300" s="261"/>
    </row>
    <row r="301" spans="1:86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261"/>
      <c r="CG301" s="1"/>
      <c r="CH301" s="261"/>
    </row>
    <row r="302" spans="1:86" ht="18" x14ac:dyDescent="0.25">
      <c r="A302" s="299" t="s">
        <v>255</v>
      </c>
      <c r="B302" s="299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99"/>
      <c r="AK302" s="299"/>
      <c r="AL302" s="299"/>
      <c r="AM302" s="299"/>
      <c r="AN302" s="299"/>
      <c r="AO302" s="299"/>
      <c r="AP302" s="299"/>
      <c r="AQ302" s="299"/>
      <c r="AR302" s="299"/>
      <c r="AS302" s="299"/>
      <c r="AT302" s="299"/>
      <c r="AU302" s="299"/>
      <c r="AV302" s="299"/>
      <c r="AW302" s="299"/>
      <c r="AX302" s="299"/>
      <c r="AY302" s="299"/>
      <c r="AZ302" s="299"/>
      <c r="BA302" s="299"/>
      <c r="BB302" s="299"/>
      <c r="BC302" s="299"/>
      <c r="BD302" s="299"/>
      <c r="BE302" s="299"/>
      <c r="BF302" s="299"/>
      <c r="BG302" s="299"/>
      <c r="BH302" s="299"/>
      <c r="BI302" s="299"/>
      <c r="BJ302" s="299"/>
      <c r="BK302" s="299"/>
      <c r="BL302" s="299"/>
      <c r="BM302" s="299"/>
      <c r="BN302" s="299"/>
      <c r="BO302" s="299"/>
      <c r="BP302" s="299"/>
      <c r="BQ302" s="299"/>
      <c r="BR302" s="299"/>
      <c r="BS302" s="299"/>
      <c r="BT302" s="299"/>
      <c r="BU302" s="299"/>
      <c r="BV302" s="299"/>
      <c r="BW302" s="299"/>
      <c r="BX302" s="299"/>
      <c r="BY302" s="299"/>
      <c r="BZ302" s="299"/>
      <c r="CA302" s="299"/>
      <c r="CB302" s="299"/>
      <c r="CC302" s="299"/>
      <c r="CD302" s="299"/>
      <c r="CE302" s="299"/>
      <c r="CF302" s="299"/>
      <c r="CG302" s="299"/>
      <c r="CH302" s="299"/>
    </row>
    <row r="303" spans="1:86" x14ac:dyDescent="0.3">
      <c r="A303" s="274" t="s">
        <v>156</v>
      </c>
      <c r="B303" s="275"/>
      <c r="C303" s="365" t="s">
        <v>263</v>
      </c>
      <c r="D303" s="306"/>
      <c r="E303" s="30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0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  <c r="AA303" s="301"/>
      <c r="AB303" s="301"/>
      <c r="AC303" s="301"/>
      <c r="AD303" s="301"/>
      <c r="AE303" s="301"/>
      <c r="AF303" s="301"/>
      <c r="AG303" s="301"/>
      <c r="AH303" s="301"/>
      <c r="AI303" s="301"/>
      <c r="AJ303" s="301"/>
      <c r="AK303" s="301"/>
      <c r="AL303" s="301"/>
      <c r="AM303" s="301"/>
      <c r="AN303" s="301"/>
      <c r="AO303" s="301"/>
      <c r="AP303" s="301"/>
      <c r="AQ303" s="301"/>
      <c r="AR303" s="301"/>
      <c r="AS303" s="301"/>
      <c r="AT303" s="301"/>
      <c r="AU303" s="301"/>
      <c r="AV303" s="301"/>
      <c r="AW303" s="301"/>
      <c r="AX303" s="301"/>
      <c r="AY303" s="301"/>
      <c r="AZ303" s="301"/>
      <c r="BA303" s="301"/>
      <c r="BB303" s="301"/>
      <c r="BC303" s="301"/>
      <c r="BD303" s="301"/>
      <c r="BE303" s="301"/>
      <c r="BF303" s="301"/>
      <c r="BG303" s="301"/>
      <c r="BH303" s="301"/>
      <c r="BI303" s="301"/>
      <c r="BJ303" s="301"/>
      <c r="BK303" s="301"/>
      <c r="BL303" s="301"/>
      <c r="BM303" s="301"/>
      <c r="BN303" s="301"/>
      <c r="BO303" s="301"/>
      <c r="BP303" s="301"/>
      <c r="BQ303" s="301"/>
      <c r="BR303" s="301"/>
      <c r="BS303" s="301"/>
      <c r="BT303" s="301"/>
      <c r="BU303" s="301"/>
      <c r="BV303" s="301"/>
      <c r="BW303" s="301"/>
      <c r="BX303" s="301"/>
      <c r="BY303" s="301"/>
      <c r="BZ303" s="301"/>
      <c r="CA303" s="301"/>
      <c r="CB303" s="301"/>
      <c r="CC303" s="301"/>
      <c r="CD303" s="301"/>
      <c r="CE303" s="301"/>
      <c r="CF303" s="301"/>
      <c r="CG303" s="301"/>
      <c r="CH303" s="302"/>
    </row>
    <row r="304" spans="1:86" ht="18.75" customHeight="1" x14ac:dyDescent="0.3">
      <c r="A304" s="218"/>
      <c r="B304" s="198"/>
      <c r="C304" s="361" t="s">
        <v>139</v>
      </c>
      <c r="D304" s="362"/>
      <c r="E304" s="362"/>
      <c r="F304" s="363"/>
      <c r="G304" s="360" t="s">
        <v>256</v>
      </c>
      <c r="H304" s="358" t="s">
        <v>139</v>
      </c>
      <c r="I304" s="359"/>
      <c r="J304" s="359"/>
      <c r="K304" s="364"/>
      <c r="L304" s="360" t="s">
        <v>256</v>
      </c>
      <c r="M304" s="358" t="s">
        <v>139</v>
      </c>
      <c r="N304" s="359"/>
      <c r="O304" s="359"/>
      <c r="P304" s="364"/>
      <c r="Q304" s="360" t="s">
        <v>256</v>
      </c>
      <c r="R304" s="358" t="s">
        <v>139</v>
      </c>
      <c r="S304" s="359"/>
      <c r="T304" s="359"/>
      <c r="U304" s="359"/>
      <c r="V304" s="364"/>
      <c r="W304" s="360" t="s">
        <v>256</v>
      </c>
      <c r="X304" s="358" t="s">
        <v>139</v>
      </c>
      <c r="Y304" s="359"/>
      <c r="Z304" s="359"/>
      <c r="AA304" s="364"/>
      <c r="AB304" s="360" t="s">
        <v>256</v>
      </c>
      <c r="AC304" s="358" t="s">
        <v>139</v>
      </c>
      <c r="AD304" s="359"/>
      <c r="AE304" s="359"/>
      <c r="AF304" s="364"/>
      <c r="AG304" s="360" t="s">
        <v>256</v>
      </c>
      <c r="AH304" s="358" t="s">
        <v>139</v>
      </c>
      <c r="AI304" s="359"/>
      <c r="AJ304" s="359"/>
      <c r="AK304" s="359"/>
      <c r="AL304" s="364"/>
      <c r="AM304" s="360" t="s">
        <v>256</v>
      </c>
      <c r="AN304" s="358" t="s">
        <v>139</v>
      </c>
      <c r="AO304" s="359"/>
      <c r="AP304" s="359"/>
      <c r="AQ304" s="364"/>
      <c r="AR304" s="360" t="s">
        <v>256</v>
      </c>
      <c r="AS304" s="358" t="s">
        <v>139</v>
      </c>
      <c r="AT304" s="359"/>
      <c r="AU304" s="359"/>
      <c r="AV304" s="359"/>
      <c r="AW304" s="256"/>
      <c r="AX304" s="360" t="s">
        <v>256</v>
      </c>
      <c r="AY304" s="358" t="s">
        <v>139</v>
      </c>
      <c r="AZ304" s="359"/>
      <c r="BA304" s="359"/>
      <c r="BB304" s="364"/>
      <c r="BC304" s="360" t="s">
        <v>256</v>
      </c>
      <c r="BD304" s="358" t="s">
        <v>139</v>
      </c>
      <c r="BE304" s="359"/>
      <c r="BF304" s="359"/>
      <c r="BG304" s="364"/>
      <c r="BH304" s="360" t="s">
        <v>256</v>
      </c>
      <c r="BI304" s="358" t="s">
        <v>139</v>
      </c>
      <c r="BJ304" s="359"/>
      <c r="BK304" s="359"/>
      <c r="BL304" s="364"/>
      <c r="BM304" s="266"/>
      <c r="BN304" s="360" t="s">
        <v>256</v>
      </c>
      <c r="BO304" s="358" t="s">
        <v>316</v>
      </c>
      <c r="BP304" s="359"/>
      <c r="BQ304" s="359"/>
      <c r="BR304" s="359"/>
      <c r="BS304" s="360" t="s">
        <v>256</v>
      </c>
      <c r="BT304" s="358" t="s">
        <v>316</v>
      </c>
      <c r="BU304" s="359"/>
      <c r="BV304" s="359"/>
      <c r="BW304" s="359"/>
      <c r="BX304" s="360" t="s">
        <v>256</v>
      </c>
      <c r="BY304" s="358" t="s">
        <v>316</v>
      </c>
      <c r="BZ304" s="359"/>
      <c r="CA304" s="359"/>
      <c r="CB304" s="360" t="s">
        <v>256</v>
      </c>
      <c r="CC304" s="358" t="s">
        <v>316</v>
      </c>
      <c r="CD304" s="359"/>
      <c r="CE304" s="359"/>
      <c r="CF304" s="359"/>
      <c r="CG304" s="359"/>
      <c r="CH304" s="360" t="s">
        <v>256</v>
      </c>
    </row>
    <row r="305" spans="1:86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1"/>
      <c r="H305" s="138" t="s">
        <v>141</v>
      </c>
      <c r="I305" s="138" t="s">
        <v>142</v>
      </c>
      <c r="J305" s="138" t="s">
        <v>143</v>
      </c>
      <c r="K305" s="138" t="s">
        <v>144</v>
      </c>
      <c r="L305" s="281"/>
      <c r="M305" s="138" t="s">
        <v>145</v>
      </c>
      <c r="N305" s="138" t="s">
        <v>146</v>
      </c>
      <c r="O305" s="138" t="s">
        <v>147</v>
      </c>
      <c r="P305" s="138" t="s">
        <v>148</v>
      </c>
      <c r="Q305" s="281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1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1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1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1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1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1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1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1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1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1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1"/>
      <c r="BY305" s="138" t="s">
        <v>326</v>
      </c>
      <c r="BZ305" s="138" t="s">
        <v>146</v>
      </c>
      <c r="CA305" s="138" t="s">
        <v>327</v>
      </c>
      <c r="CB305" s="281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1"/>
    </row>
    <row r="306" spans="1:86" ht="18" x14ac:dyDescent="0.25">
      <c r="A306" s="282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</row>
    <row r="307" spans="1:86" ht="18" x14ac:dyDescent="0.25">
      <c r="A307" s="283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0</v>
      </c>
      <c r="CF307" s="135">
        <f>'Нарххо 2024'!CF307</f>
        <v>0</v>
      </c>
      <c r="CG307" s="135">
        <f>'Нарххо 2024'!CG307</f>
        <v>0</v>
      </c>
      <c r="CH307" s="169">
        <f>'Нарххо 2024'!CH307</f>
        <v>5</v>
      </c>
    </row>
    <row r="308" spans="1:86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0</v>
      </c>
      <c r="CF308" s="135">
        <f>'Нарххо 2024'!CF308</f>
        <v>0</v>
      </c>
      <c r="CG308" s="135">
        <f>'Нарххо 2024'!CG308</f>
        <v>0</v>
      </c>
      <c r="CH308" s="169">
        <f>'Нарххо 2024'!CH308</f>
        <v>6</v>
      </c>
    </row>
    <row r="309" spans="1:86" ht="18" x14ac:dyDescent="0.25">
      <c r="A309" s="282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>
        <f>'Нарххо 2024'!CH309</f>
        <v>0</v>
      </c>
    </row>
    <row r="310" spans="1:86" ht="18" x14ac:dyDescent="0.25">
      <c r="A310" s="283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0</v>
      </c>
      <c r="CF310" s="135">
        <f>'Нарххо 2024'!CF310</f>
        <v>0</v>
      </c>
      <c r="CG310" s="135">
        <f>'Нарххо 2024'!CG310</f>
        <v>0</v>
      </c>
      <c r="CH310" s="169">
        <f>'Нарххо 2024'!CH310</f>
        <v>2</v>
      </c>
    </row>
    <row r="311" spans="1:86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0</v>
      </c>
      <c r="CF311" s="135">
        <f>'Нарххо 2024'!CF311</f>
        <v>0</v>
      </c>
      <c r="CG311" s="135">
        <f>'Нарххо 2024'!CG311</f>
        <v>0</v>
      </c>
      <c r="CH311" s="169">
        <f>'Нарххо 2024'!CH311</f>
        <v>3.5</v>
      </c>
    </row>
    <row r="312" spans="1:86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0</v>
      </c>
      <c r="CF312" s="135">
        <f>'Нарххо 2024'!CF312</f>
        <v>0</v>
      </c>
      <c r="CG312" s="135">
        <f>'Нарххо 2024'!CG312</f>
        <v>0</v>
      </c>
      <c r="CH312" s="169">
        <f>'Нарххо 2024'!CH312</f>
        <v>18</v>
      </c>
    </row>
    <row r="313" spans="1:86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0</v>
      </c>
      <c r="CF313" s="135">
        <f>'Нарххо 2024'!CF313</f>
        <v>0</v>
      </c>
      <c r="CG313" s="135">
        <f>'Нарххо 2024'!CG313</f>
        <v>0</v>
      </c>
      <c r="CH313" s="169">
        <f>'Нарххо 2024'!CH313</f>
        <v>18</v>
      </c>
    </row>
    <row r="314" spans="1:86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0</v>
      </c>
      <c r="CF314" s="135">
        <f>'Нарххо 2024'!CF314</f>
        <v>0</v>
      </c>
      <c r="CG314" s="135">
        <f>'Нарххо 2024'!CG314</f>
        <v>0</v>
      </c>
      <c r="CH314" s="169">
        <f>'Нарххо 2024'!CH314</f>
        <v>10</v>
      </c>
    </row>
    <row r="315" spans="1:86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0</v>
      </c>
      <c r="CF315" s="135">
        <f>'Нарххо 2024'!CF315</f>
        <v>0</v>
      </c>
      <c r="CG315" s="135">
        <f>'Нарххо 2024'!CG315</f>
        <v>0</v>
      </c>
      <c r="CH315" s="169">
        <f>'Нарххо 2024'!CH315</f>
        <v>17</v>
      </c>
    </row>
    <row r="316" spans="1:86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0</v>
      </c>
      <c r="CF316" s="135">
        <f>'Нарххо 2024'!CF316</f>
        <v>0</v>
      </c>
      <c r="CG316" s="135">
        <f>'Нарххо 2024'!CG316</f>
        <v>0</v>
      </c>
      <c r="CH316" s="169">
        <f>'Нарххо 2024'!CH316</f>
        <v>14</v>
      </c>
    </row>
    <row r="317" spans="1:86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0</v>
      </c>
      <c r="CF317" s="135">
        <f>'Нарххо 2024'!CF317</f>
        <v>0</v>
      </c>
      <c r="CG317" s="135">
        <f>'Нарххо 2024'!CG317</f>
        <v>0</v>
      </c>
      <c r="CH317" s="169">
        <f>'Нарххо 2024'!CH317</f>
        <v>15</v>
      </c>
    </row>
    <row r="318" spans="1:86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0</v>
      </c>
      <c r="CF318" s="135">
        <f>'Нарххо 2024'!CF318</f>
        <v>0</v>
      </c>
      <c r="CG318" s="135">
        <f>'Нарххо 2024'!CG318</f>
        <v>0</v>
      </c>
      <c r="CH318" s="169">
        <f>'Нарххо 2024'!CH318</f>
        <v>85</v>
      </c>
    </row>
    <row r="319" spans="1:86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0</v>
      </c>
      <c r="CF319" s="135">
        <f>'Нарххо 2024'!CF319</f>
        <v>0</v>
      </c>
      <c r="CG319" s="135">
        <f>'Нарххо 2024'!CG319</f>
        <v>0</v>
      </c>
      <c r="CH319" s="169">
        <f>'Нарххо 2024'!CH319</f>
        <v>100</v>
      </c>
    </row>
    <row r="320" spans="1:86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0</v>
      </c>
      <c r="CF320" s="135">
        <f>'Нарххо 2024'!CF320</f>
        <v>0</v>
      </c>
      <c r="CG320" s="135">
        <f>'Нарххо 2024'!CG320</f>
        <v>0</v>
      </c>
      <c r="CH320" s="169">
        <f>'Нарххо 2024'!CH320</f>
        <v>6</v>
      </c>
    </row>
    <row r="321" spans="1:86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0</v>
      </c>
      <c r="CF321" s="135">
        <f>'Нарххо 2024'!CF321</f>
        <v>0</v>
      </c>
      <c r="CG321" s="135">
        <f>'Нарххо 2024'!CG321</f>
        <v>0</v>
      </c>
      <c r="CH321" s="169">
        <f>'Нарххо 2024'!CH321</f>
        <v>11.5</v>
      </c>
    </row>
    <row r="322" spans="1:86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0</v>
      </c>
      <c r="CF322" s="135">
        <f>'Нарххо 2024'!CF322</f>
        <v>0</v>
      </c>
      <c r="CG322" s="135">
        <f>'Нарххо 2024'!CG322</f>
        <v>0</v>
      </c>
      <c r="CH322" s="169">
        <f>'Нарххо 2024'!CH322</f>
        <v>11</v>
      </c>
    </row>
    <row r="323" spans="1:86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0</v>
      </c>
      <c r="CF323" s="135">
        <f>'Нарххо 2024'!CF323</f>
        <v>0</v>
      </c>
      <c r="CG323" s="135">
        <f>'Нарххо 2024'!CG323</f>
        <v>0</v>
      </c>
      <c r="CH323" s="169">
        <f>'Нарххо 2024'!CH323</f>
        <v>40</v>
      </c>
    </row>
    <row r="324" spans="1:86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0</v>
      </c>
      <c r="CF324" s="135">
        <f>'Нарххо 2024'!CF324</f>
        <v>0</v>
      </c>
      <c r="CG324" s="135">
        <f>'Нарххо 2024'!CG324</f>
        <v>0</v>
      </c>
      <c r="CH324" s="169">
        <f>'Нарххо 2024'!CH324</f>
        <v>53</v>
      </c>
    </row>
    <row r="325" spans="1:86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0</v>
      </c>
      <c r="CF325" s="135">
        <f>'Нарххо 2024'!CF325</f>
        <v>0</v>
      </c>
      <c r="CG325" s="135">
        <f>'Нарххо 2024'!CG325</f>
        <v>0</v>
      </c>
      <c r="CH325" s="169">
        <f>'Нарххо 2024'!CH325</f>
        <v>4</v>
      </c>
    </row>
    <row r="326" spans="1:86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0</v>
      </c>
      <c r="CF326" s="135">
        <f>'Нарххо 2024'!CF326</f>
        <v>0</v>
      </c>
      <c r="CG326" s="135">
        <f>'Нарххо 2024'!CG326</f>
        <v>0</v>
      </c>
      <c r="CH326" s="169">
        <f>'Нарххо 2024'!CH326</f>
        <v>3.7</v>
      </c>
    </row>
    <row r="327" spans="1:86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0</v>
      </c>
      <c r="CF327" s="135">
        <f>'Нарххо 2024'!CF327</f>
        <v>0</v>
      </c>
      <c r="CG327" s="135">
        <f>'Нарххо 2024'!CG327</f>
        <v>0</v>
      </c>
      <c r="CH327" s="169">
        <f>'Нарххо 2024'!CH327</f>
        <v>3.3</v>
      </c>
    </row>
    <row r="328" spans="1:86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0</v>
      </c>
      <c r="CF328" s="135">
        <f>'Нарххо 2024'!CF328</f>
        <v>0</v>
      </c>
      <c r="CG328" s="135">
        <f>'Нарххо 2024'!CG328</f>
        <v>0</v>
      </c>
      <c r="CH328" s="169">
        <f>'Нарххо 2024'!CH328</f>
        <v>17</v>
      </c>
    </row>
    <row r="329" spans="1:86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0</v>
      </c>
      <c r="CF329" s="135">
        <f>'Нарххо 2024'!CF329</f>
        <v>0</v>
      </c>
      <c r="CG329" s="135">
        <f>'Нарххо 2024'!CG329</f>
        <v>0</v>
      </c>
      <c r="CH329" s="169">
        <f>'Нарххо 2024'!CH329</f>
        <v>20</v>
      </c>
    </row>
    <row r="330" spans="1:86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0</v>
      </c>
      <c r="CF330" s="135">
        <f>'Нарххо 2024'!CF330</f>
        <v>0</v>
      </c>
      <c r="CG330" s="135">
        <f>'Нарххо 2024'!CG330</f>
        <v>0</v>
      </c>
      <c r="CH330" s="169">
        <f>'Нарххо 2024'!CH330</f>
        <v>15</v>
      </c>
    </row>
    <row r="331" spans="1:86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0</v>
      </c>
      <c r="CF331" s="135">
        <f>'Нарххо 2024'!CF331</f>
        <v>0</v>
      </c>
      <c r="CG331" s="135">
        <f>'Нарххо 2024'!CG331</f>
        <v>0</v>
      </c>
      <c r="CH331" s="169">
        <f>'Нарххо 2024'!CH331</f>
        <v>3.7</v>
      </c>
    </row>
    <row r="332" spans="1:86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0</v>
      </c>
      <c r="CF332" s="135">
        <f>'Нарххо 2024'!CF332</f>
        <v>0</v>
      </c>
      <c r="CG332" s="135">
        <f>'Нарххо 2024'!CG332</f>
        <v>0</v>
      </c>
      <c r="CH332" s="169">
        <f>'Нарххо 2024'!CH332</f>
        <v>3</v>
      </c>
    </row>
    <row r="333" spans="1:86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0</v>
      </c>
      <c r="CF333" s="135">
        <f>'Нарххо 2024'!CF333</f>
        <v>0</v>
      </c>
      <c r="CG333" s="135">
        <f>'Нарххо 2024'!CG333</f>
        <v>0</v>
      </c>
      <c r="CH333" s="169">
        <f>'Нарххо 2024'!CH333</f>
        <v>32</v>
      </c>
    </row>
    <row r="334" spans="1:86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0</v>
      </c>
      <c r="CF334" s="135">
        <f>'Нарххо 2024'!CF334</f>
        <v>0</v>
      </c>
      <c r="CG334" s="135">
        <f>'Нарххо 2024'!CG334</f>
        <v>0</v>
      </c>
      <c r="CH334" s="169">
        <f>'Нарххо 2024'!CH334</f>
        <v>6.8</v>
      </c>
    </row>
    <row r="335" spans="1:86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0</v>
      </c>
      <c r="CF335" s="135">
        <f>'Нарххо 2024'!CF335</f>
        <v>0</v>
      </c>
      <c r="CG335" s="135">
        <f>'Нарххо 2024'!CG335</f>
        <v>0</v>
      </c>
      <c r="CH335" s="169">
        <f>'Нарххо 2024'!CH335</f>
        <v>10.5</v>
      </c>
    </row>
    <row r="336" spans="1:86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0</v>
      </c>
      <c r="CF336" s="135">
        <f>'Нарххо 2024'!CF336</f>
        <v>0</v>
      </c>
      <c r="CG336" s="135">
        <f>'Нарххо 2024'!CG336</f>
        <v>0</v>
      </c>
      <c r="CH336" s="169">
        <f>'Нарххо 2024'!CH336</f>
        <v>10</v>
      </c>
    </row>
    <row r="337" spans="1:86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</row>
    <row r="338" spans="1:86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0</v>
      </c>
      <c r="CF338" s="135">
        <f>'Нарххо 2024'!CF338</f>
        <v>0</v>
      </c>
      <c r="CG338" s="135">
        <f>'Нарххо 2024'!CG338</f>
        <v>0</v>
      </c>
      <c r="CH338" s="169">
        <f>'Нарххо 2024'!CH338</f>
        <v>10.86</v>
      </c>
    </row>
    <row r="339" spans="1:86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0</v>
      </c>
      <c r="CF339" s="135">
        <f>'Нарххо 2024'!CF339</f>
        <v>0</v>
      </c>
      <c r="CG339" s="135">
        <f>'Нарххо 2024'!CG339</f>
        <v>0</v>
      </c>
      <c r="CH339" s="169">
        <f>'Нарххо 2024'!CH339</f>
        <v>10.93</v>
      </c>
    </row>
    <row r="340" spans="1:86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261"/>
      <c r="CG340" s="1"/>
      <c r="CH340" s="261"/>
    </row>
    <row r="341" spans="1:86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261"/>
      <c r="CG341" s="1"/>
      <c r="CH341" s="261"/>
    </row>
    <row r="342" spans="1:86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261"/>
      <c r="CG342" s="1"/>
      <c r="CH342" s="261"/>
    </row>
    <row r="343" spans="1:86" ht="18" x14ac:dyDescent="0.25">
      <c r="A343" s="299" t="s">
        <v>255</v>
      </c>
      <c r="B343" s="299"/>
      <c r="C343" s="306"/>
      <c r="D343" s="306"/>
      <c r="E343" s="306"/>
      <c r="F343" s="306"/>
      <c r="G343" s="306"/>
      <c r="H343" s="306"/>
      <c r="I343" s="306"/>
      <c r="J343" s="306"/>
      <c r="K343" s="306"/>
      <c r="L343" s="306"/>
      <c r="M343" s="306"/>
      <c r="N343" s="306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99"/>
      <c r="AK343" s="299"/>
      <c r="AL343" s="299"/>
      <c r="AM343" s="299"/>
      <c r="AN343" s="299"/>
      <c r="AO343" s="299"/>
      <c r="AP343" s="299"/>
      <c r="AQ343" s="299"/>
      <c r="AR343" s="299"/>
      <c r="AS343" s="299"/>
      <c r="AT343" s="299"/>
      <c r="AU343" s="299"/>
      <c r="AV343" s="299"/>
      <c r="AW343" s="299"/>
      <c r="AX343" s="299"/>
      <c r="AY343" s="299"/>
      <c r="AZ343" s="299"/>
      <c r="BA343" s="299"/>
      <c r="BB343" s="299"/>
      <c r="BC343" s="299"/>
      <c r="BD343" s="299"/>
      <c r="BE343" s="299"/>
      <c r="BF343" s="299"/>
      <c r="BG343" s="299"/>
      <c r="BH343" s="299"/>
      <c r="BI343" s="299"/>
      <c r="BJ343" s="299"/>
      <c r="BK343" s="299"/>
      <c r="BL343" s="299"/>
      <c r="BM343" s="299"/>
      <c r="BN343" s="299"/>
      <c r="BO343" s="299"/>
      <c r="BP343" s="299"/>
      <c r="BQ343" s="299"/>
      <c r="BR343" s="299"/>
      <c r="BS343" s="299"/>
      <c r="BT343" s="299"/>
      <c r="BU343" s="299"/>
      <c r="BV343" s="299"/>
      <c r="BW343" s="299"/>
      <c r="BX343" s="299"/>
      <c r="BY343" s="299"/>
      <c r="BZ343" s="299"/>
      <c r="CA343" s="299"/>
      <c r="CB343" s="299"/>
      <c r="CC343" s="299"/>
      <c r="CD343" s="299"/>
      <c r="CE343" s="299"/>
      <c r="CF343" s="299"/>
      <c r="CG343" s="299"/>
      <c r="CH343" s="299"/>
    </row>
    <row r="344" spans="1:86" x14ac:dyDescent="0.3">
      <c r="A344" s="274" t="s">
        <v>156</v>
      </c>
      <c r="B344" s="275"/>
      <c r="C344" s="365" t="s">
        <v>264</v>
      </c>
      <c r="D344" s="306"/>
      <c r="E344" s="30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0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1"/>
      <c r="AV344" s="301"/>
      <c r="AW344" s="301"/>
      <c r="AX344" s="301"/>
      <c r="AY344" s="301"/>
      <c r="AZ344" s="301"/>
      <c r="BA344" s="301"/>
      <c r="BB344" s="301"/>
      <c r="BC344" s="301"/>
      <c r="BD344" s="301"/>
      <c r="BE344" s="301"/>
      <c r="BF344" s="301"/>
      <c r="BG344" s="301"/>
      <c r="BH344" s="301"/>
      <c r="BI344" s="301"/>
      <c r="BJ344" s="301"/>
      <c r="BK344" s="301"/>
      <c r="BL344" s="301"/>
      <c r="BM344" s="301"/>
      <c r="BN344" s="301"/>
      <c r="BO344" s="301"/>
      <c r="BP344" s="301"/>
      <c r="BQ344" s="301"/>
      <c r="BR344" s="301"/>
      <c r="BS344" s="301"/>
      <c r="BT344" s="301"/>
      <c r="BU344" s="301"/>
      <c r="BV344" s="301"/>
      <c r="BW344" s="301"/>
      <c r="BX344" s="301"/>
      <c r="BY344" s="301"/>
      <c r="BZ344" s="301"/>
      <c r="CA344" s="301"/>
      <c r="CB344" s="301"/>
      <c r="CC344" s="301"/>
      <c r="CD344" s="301"/>
      <c r="CE344" s="301"/>
      <c r="CF344" s="301"/>
      <c r="CG344" s="301"/>
      <c r="CH344" s="302"/>
    </row>
    <row r="345" spans="1:86" ht="18.75" customHeight="1" x14ac:dyDescent="0.3">
      <c r="A345" s="218"/>
      <c r="B345" s="198"/>
      <c r="C345" s="361" t="s">
        <v>139</v>
      </c>
      <c r="D345" s="362"/>
      <c r="E345" s="362"/>
      <c r="F345" s="363"/>
      <c r="G345" s="360" t="s">
        <v>256</v>
      </c>
      <c r="H345" s="358" t="s">
        <v>139</v>
      </c>
      <c r="I345" s="359"/>
      <c r="J345" s="359"/>
      <c r="K345" s="364"/>
      <c r="L345" s="360" t="s">
        <v>256</v>
      </c>
      <c r="M345" s="358" t="s">
        <v>139</v>
      </c>
      <c r="N345" s="359"/>
      <c r="O345" s="359"/>
      <c r="P345" s="364"/>
      <c r="Q345" s="360" t="s">
        <v>256</v>
      </c>
      <c r="R345" s="358" t="s">
        <v>139</v>
      </c>
      <c r="S345" s="359"/>
      <c r="T345" s="359"/>
      <c r="U345" s="359"/>
      <c r="V345" s="364"/>
      <c r="W345" s="360" t="s">
        <v>256</v>
      </c>
      <c r="X345" s="358" t="s">
        <v>139</v>
      </c>
      <c r="Y345" s="359"/>
      <c r="Z345" s="359"/>
      <c r="AA345" s="364"/>
      <c r="AB345" s="360" t="s">
        <v>256</v>
      </c>
      <c r="AC345" s="358" t="s">
        <v>139</v>
      </c>
      <c r="AD345" s="359"/>
      <c r="AE345" s="359"/>
      <c r="AF345" s="364"/>
      <c r="AG345" s="360" t="s">
        <v>256</v>
      </c>
      <c r="AH345" s="358" t="s">
        <v>139</v>
      </c>
      <c r="AI345" s="359"/>
      <c r="AJ345" s="359"/>
      <c r="AK345" s="359"/>
      <c r="AL345" s="364"/>
      <c r="AM345" s="360" t="s">
        <v>256</v>
      </c>
      <c r="AN345" s="358" t="s">
        <v>139</v>
      </c>
      <c r="AO345" s="359"/>
      <c r="AP345" s="359"/>
      <c r="AQ345" s="364"/>
      <c r="AR345" s="360" t="s">
        <v>256</v>
      </c>
      <c r="AS345" s="358" t="s">
        <v>139</v>
      </c>
      <c r="AT345" s="359"/>
      <c r="AU345" s="359"/>
      <c r="AV345" s="359"/>
      <c r="AW345" s="256"/>
      <c r="AX345" s="360" t="s">
        <v>256</v>
      </c>
      <c r="AY345" s="358" t="s">
        <v>139</v>
      </c>
      <c r="AZ345" s="359"/>
      <c r="BA345" s="359"/>
      <c r="BB345" s="364"/>
      <c r="BC345" s="360" t="s">
        <v>256</v>
      </c>
      <c r="BD345" s="358" t="s">
        <v>139</v>
      </c>
      <c r="BE345" s="359"/>
      <c r="BF345" s="359"/>
      <c r="BG345" s="364"/>
      <c r="BH345" s="360" t="s">
        <v>256</v>
      </c>
      <c r="BI345" s="358" t="s">
        <v>139</v>
      </c>
      <c r="BJ345" s="359"/>
      <c r="BK345" s="359"/>
      <c r="BL345" s="364"/>
      <c r="BM345" s="266"/>
      <c r="BN345" s="360" t="s">
        <v>256</v>
      </c>
      <c r="BO345" s="358" t="s">
        <v>316</v>
      </c>
      <c r="BP345" s="359"/>
      <c r="BQ345" s="359"/>
      <c r="BR345" s="359"/>
      <c r="BS345" s="360" t="s">
        <v>256</v>
      </c>
      <c r="BT345" s="358" t="s">
        <v>316</v>
      </c>
      <c r="BU345" s="359"/>
      <c r="BV345" s="359"/>
      <c r="BW345" s="359"/>
      <c r="BX345" s="360" t="s">
        <v>256</v>
      </c>
      <c r="BY345" s="358" t="s">
        <v>316</v>
      </c>
      <c r="BZ345" s="359"/>
      <c r="CA345" s="359"/>
      <c r="CB345" s="360" t="s">
        <v>256</v>
      </c>
      <c r="CC345" s="358" t="s">
        <v>316</v>
      </c>
      <c r="CD345" s="359"/>
      <c r="CE345" s="359"/>
      <c r="CF345" s="359"/>
      <c r="CG345" s="359"/>
      <c r="CH345" s="360" t="s">
        <v>256</v>
      </c>
    </row>
    <row r="346" spans="1:86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1"/>
      <c r="H346" s="138" t="s">
        <v>141</v>
      </c>
      <c r="I346" s="138" t="s">
        <v>142</v>
      </c>
      <c r="J346" s="138" t="s">
        <v>143</v>
      </c>
      <c r="K346" s="138" t="s">
        <v>144</v>
      </c>
      <c r="L346" s="281"/>
      <c r="M346" s="138" t="s">
        <v>145</v>
      </c>
      <c r="N346" s="138" t="s">
        <v>146</v>
      </c>
      <c r="O346" s="138" t="s">
        <v>147</v>
      </c>
      <c r="P346" s="138" t="s">
        <v>148</v>
      </c>
      <c r="Q346" s="281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1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1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1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1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1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1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1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1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1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1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1"/>
      <c r="BY346" s="138" t="s">
        <v>326</v>
      </c>
      <c r="BZ346" s="138" t="s">
        <v>146</v>
      </c>
      <c r="CA346" s="138" t="s">
        <v>327</v>
      </c>
      <c r="CB346" s="281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1"/>
    </row>
    <row r="347" spans="1:86" ht="18" x14ac:dyDescent="0.25">
      <c r="A347" s="282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</row>
    <row r="348" spans="1:86" ht="18" x14ac:dyDescent="0.25">
      <c r="A348" s="283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0</v>
      </c>
      <c r="CF348" s="135">
        <f>'Нарххо 2024'!CF348</f>
        <v>0</v>
      </c>
      <c r="CG348" s="135">
        <f>'Нарххо 2024'!CG348</f>
        <v>0</v>
      </c>
      <c r="CH348" s="169">
        <f>'Нарххо 2024'!CH348</f>
        <v>5.5</v>
      </c>
    </row>
    <row r="349" spans="1:86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0</v>
      </c>
      <c r="CF349" s="135">
        <f>'Нарххо 2024'!CF349</f>
        <v>0</v>
      </c>
      <c r="CG349" s="135">
        <f>'Нарххо 2024'!CG349</f>
        <v>0</v>
      </c>
      <c r="CH349" s="169">
        <f>'Нарххо 2024'!CH349</f>
        <v>6.75</v>
      </c>
    </row>
    <row r="350" spans="1:86" ht="18" x14ac:dyDescent="0.25">
      <c r="A350" s="282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>
        <f>'Нарххо 2024'!CH350</f>
        <v>0</v>
      </c>
    </row>
    <row r="351" spans="1:86" ht="18" x14ac:dyDescent="0.25">
      <c r="A351" s="283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0</v>
      </c>
      <c r="CF351" s="135">
        <f>'Нарххо 2024'!CF351</f>
        <v>0</v>
      </c>
      <c r="CG351" s="135">
        <f>'Нарххо 2024'!CG351</f>
        <v>0</v>
      </c>
      <c r="CH351" s="169">
        <f>'Нарххо 2024'!CH351</f>
        <v>2.9</v>
      </c>
    </row>
    <row r="352" spans="1:86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0</v>
      </c>
      <c r="CF352" s="135">
        <f>'Нарххо 2024'!CF352</f>
        <v>0</v>
      </c>
      <c r="CG352" s="135">
        <f>'Нарххо 2024'!CG352</f>
        <v>0</v>
      </c>
      <c r="CH352" s="169">
        <f>'Нарххо 2024'!CH352</f>
        <v>5.5</v>
      </c>
    </row>
    <row r="353" spans="1:86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0</v>
      </c>
      <c r="CF353" s="135">
        <f>'Нарххо 2024'!CF353</f>
        <v>0</v>
      </c>
      <c r="CG353" s="135">
        <f>'Нарххо 2024'!CG353</f>
        <v>0</v>
      </c>
      <c r="CH353" s="169">
        <f>'Нарххо 2024'!CH353</f>
        <v>14</v>
      </c>
    </row>
    <row r="354" spans="1:86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0</v>
      </c>
      <c r="CF354" s="135">
        <f>'Нарххо 2024'!CF354</f>
        <v>0</v>
      </c>
      <c r="CG354" s="135">
        <f>'Нарххо 2024'!CG354</f>
        <v>0</v>
      </c>
      <c r="CH354" s="169">
        <f>'Нарххо 2024'!CH354</f>
        <v>16.5</v>
      </c>
    </row>
    <row r="355" spans="1:86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0</v>
      </c>
      <c r="CF355" s="135">
        <f>'Нарххо 2024'!CF355</f>
        <v>0</v>
      </c>
      <c r="CG355" s="135">
        <f>'Нарххо 2024'!CG355</f>
        <v>0</v>
      </c>
      <c r="CH355" s="169">
        <f>'Нарххо 2024'!CH355</f>
        <v>5</v>
      </c>
    </row>
    <row r="356" spans="1:86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0</v>
      </c>
      <c r="CF356" s="135">
        <f>'Нарххо 2024'!CF356</f>
        <v>0</v>
      </c>
      <c r="CG356" s="135">
        <f>'Нарххо 2024'!CG356</f>
        <v>0</v>
      </c>
      <c r="CH356" s="169">
        <f>'Нарххо 2024'!CH356</f>
        <v>15</v>
      </c>
    </row>
    <row r="357" spans="1:86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0</v>
      </c>
      <c r="CF357" s="135">
        <f>'Нарххо 2024'!CF357</f>
        <v>0</v>
      </c>
      <c r="CG357" s="135">
        <f>'Нарххо 2024'!CG357</f>
        <v>0</v>
      </c>
      <c r="CH357" s="169">
        <f>'Нарххо 2024'!CH357</f>
        <v>18</v>
      </c>
    </row>
    <row r="358" spans="1:86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0</v>
      </c>
      <c r="CF358" s="135">
        <f>'Нарххо 2024'!CF358</f>
        <v>0</v>
      </c>
      <c r="CG358" s="135">
        <f>'Нарххо 2024'!CG358</f>
        <v>0</v>
      </c>
      <c r="CH358" s="169">
        <f>'Нарххо 2024'!CH358</f>
        <v>19</v>
      </c>
    </row>
    <row r="359" spans="1:86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0</v>
      </c>
      <c r="CF359" s="135">
        <f>'Нарххо 2024'!CF359</f>
        <v>0</v>
      </c>
      <c r="CG359" s="135">
        <f>'Нарххо 2024'!CG359</f>
        <v>0</v>
      </c>
      <c r="CH359" s="169">
        <f>'Нарххо 2024'!CH359</f>
        <v>90</v>
      </c>
    </row>
    <row r="360" spans="1:86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0</v>
      </c>
      <c r="CF360" s="135">
        <f>'Нарххо 2024'!CF360</f>
        <v>0</v>
      </c>
      <c r="CG360" s="135">
        <f>'Нарххо 2024'!CG360</f>
        <v>0</v>
      </c>
      <c r="CH360" s="169">
        <f>'Нарххо 2024'!CH360</f>
        <v>100</v>
      </c>
    </row>
    <row r="361" spans="1:86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0</v>
      </c>
      <c r="CF361" s="135">
        <f>'Нарххо 2024'!CF361</f>
        <v>0</v>
      </c>
      <c r="CG361" s="135">
        <f>'Нарххо 2024'!CG361</f>
        <v>0</v>
      </c>
      <c r="CH361" s="169">
        <f>'Нарххо 2024'!CH361</f>
        <v>5</v>
      </c>
    </row>
    <row r="362" spans="1:86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0</v>
      </c>
      <c r="CF362" s="135">
        <f>'Нарххо 2024'!CF362</f>
        <v>0</v>
      </c>
      <c r="CG362" s="135">
        <f>'Нарххо 2024'!CG362</f>
        <v>0</v>
      </c>
      <c r="CH362" s="169">
        <f>'Нарххо 2024'!CH362</f>
        <v>13</v>
      </c>
    </row>
    <row r="363" spans="1:86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0</v>
      </c>
      <c r="CF363" s="135">
        <f>'Нарххо 2024'!CF363</f>
        <v>0</v>
      </c>
      <c r="CG363" s="135">
        <f>'Нарххо 2024'!CG363</f>
        <v>0</v>
      </c>
      <c r="CH363" s="169">
        <f>'Нарххо 2024'!CH363</f>
        <v>11</v>
      </c>
    </row>
    <row r="364" spans="1:86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0</v>
      </c>
      <c r="CF364" s="135">
        <f>'Нарххо 2024'!CF364</f>
        <v>0</v>
      </c>
      <c r="CG364" s="135">
        <f>'Нарххо 2024'!CG364</f>
        <v>0</v>
      </c>
      <c r="CH364" s="169">
        <f>'Нарххо 2024'!CH364</f>
        <v>42</v>
      </c>
    </row>
    <row r="365" spans="1:86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0</v>
      </c>
      <c r="CF365" s="135">
        <f>'Нарххо 2024'!CF365</f>
        <v>0</v>
      </c>
      <c r="CG365" s="135">
        <f>'Нарххо 2024'!CG365</f>
        <v>0</v>
      </c>
      <c r="CH365" s="169">
        <f>'Нарххо 2024'!CH365</f>
        <v>44</v>
      </c>
    </row>
    <row r="366" spans="1:86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0</v>
      </c>
      <c r="CF366" s="135">
        <f>'Нарххо 2024'!CF366</f>
        <v>0</v>
      </c>
      <c r="CG366" s="135">
        <f>'Нарххо 2024'!CG366</f>
        <v>0</v>
      </c>
      <c r="CH366" s="169">
        <f>'Нарххо 2024'!CH366</f>
        <v>4.4000000000000004</v>
      </c>
    </row>
    <row r="367" spans="1:86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0</v>
      </c>
      <c r="CF367" s="135">
        <f>'Нарххо 2024'!CF367</f>
        <v>0</v>
      </c>
      <c r="CG367" s="135">
        <f>'Нарххо 2024'!CG367</f>
        <v>0</v>
      </c>
      <c r="CH367" s="169">
        <f>'Нарххо 2024'!CH367</f>
        <v>4</v>
      </c>
    </row>
    <row r="368" spans="1:86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0</v>
      </c>
      <c r="CF368" s="135">
        <f>'Нарххо 2024'!CF368</f>
        <v>0</v>
      </c>
      <c r="CG368" s="135">
        <f>'Нарххо 2024'!CG368</f>
        <v>0</v>
      </c>
      <c r="CH368" s="169">
        <f>'Нарххо 2024'!CH368</f>
        <v>3.3</v>
      </c>
    </row>
    <row r="369" spans="1:86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0</v>
      </c>
      <c r="CF369" s="135">
        <f>'Нарххо 2024'!CF369</f>
        <v>0</v>
      </c>
      <c r="CG369" s="135">
        <f>'Нарххо 2024'!CG369</f>
        <v>0</v>
      </c>
      <c r="CH369" s="169">
        <f>'Нарххо 2024'!CH369</f>
        <v>15</v>
      </c>
    </row>
    <row r="370" spans="1:86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0</v>
      </c>
      <c r="CF370" s="135">
        <f>'Нарххо 2024'!CF370</f>
        <v>0</v>
      </c>
      <c r="CG370" s="135">
        <f>'Нарххо 2024'!CG370</f>
        <v>0</v>
      </c>
      <c r="CH370" s="169">
        <f>'Нарххо 2024'!CH370</f>
        <v>18</v>
      </c>
    </row>
    <row r="371" spans="1:86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0</v>
      </c>
      <c r="CF371" s="135">
        <f>'Нарххо 2024'!CF371</f>
        <v>0</v>
      </c>
      <c r="CG371" s="135">
        <f>'Нарххо 2024'!CG371</f>
        <v>0</v>
      </c>
      <c r="CH371" s="169">
        <f>'Нарххо 2024'!CH371</f>
        <v>16</v>
      </c>
    </row>
    <row r="372" spans="1:86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0</v>
      </c>
      <c r="CF372" s="135">
        <f>'Нарххо 2024'!CF372</f>
        <v>0</v>
      </c>
      <c r="CG372" s="135">
        <f>'Нарххо 2024'!CG372</f>
        <v>0</v>
      </c>
      <c r="CH372" s="169">
        <f>'Нарххо 2024'!CH372</f>
        <v>3.5</v>
      </c>
    </row>
    <row r="373" spans="1:86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0</v>
      </c>
      <c r="CF373" s="135">
        <f>'Нарххо 2024'!CF373</f>
        <v>0</v>
      </c>
      <c r="CG373" s="135">
        <f>'Нарххо 2024'!CG373</f>
        <v>0</v>
      </c>
      <c r="CH373" s="169">
        <f>'Нарххо 2024'!CH373</f>
        <v>3</v>
      </c>
    </row>
    <row r="374" spans="1:86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0</v>
      </c>
      <c r="CF374" s="135">
        <f>'Нарххо 2024'!CF374</f>
        <v>0</v>
      </c>
      <c r="CG374" s="135">
        <f>'Нарххо 2024'!CG374</f>
        <v>0</v>
      </c>
      <c r="CH374" s="169">
        <f>'Нарххо 2024'!CH374</f>
        <v>28</v>
      </c>
    </row>
    <row r="375" spans="1:86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0</v>
      </c>
      <c r="CF375" s="135">
        <f>'Нарххо 2024'!CF375</f>
        <v>0</v>
      </c>
      <c r="CG375" s="135">
        <f>'Нарххо 2024'!CG375</f>
        <v>0</v>
      </c>
      <c r="CH375" s="169">
        <f>'Нарххо 2024'!CH375</f>
        <v>6.95</v>
      </c>
    </row>
    <row r="376" spans="1:86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0</v>
      </c>
      <c r="CF376" s="135">
        <f>'Нарххо 2024'!CF376</f>
        <v>0</v>
      </c>
      <c r="CG376" s="135">
        <f>'Нарххо 2024'!CG376</f>
        <v>0</v>
      </c>
      <c r="CH376" s="169">
        <f>'Нарххо 2024'!CH376</f>
        <v>10.8</v>
      </c>
    </row>
    <row r="377" spans="1:86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0</v>
      </c>
      <c r="CF377" s="135">
        <f>'Нарххо 2024'!CF377</f>
        <v>0</v>
      </c>
      <c r="CG377" s="135">
        <f>'Нарххо 2024'!CG377</f>
        <v>0</v>
      </c>
      <c r="CH377" s="169">
        <f>'Нарххо 2024'!CH377</f>
        <v>11.6</v>
      </c>
    </row>
    <row r="378" spans="1:86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</row>
    <row r="379" spans="1:86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0</v>
      </c>
      <c r="CF379" s="135">
        <f>'Нарххо 2024'!CF379</f>
        <v>0</v>
      </c>
      <c r="CG379" s="135">
        <f>'Нарххо 2024'!CG379</f>
        <v>0</v>
      </c>
      <c r="CH379" s="169">
        <f>'Нарххо 2024'!CH379</f>
        <v>10.86</v>
      </c>
    </row>
    <row r="380" spans="1:86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0</v>
      </c>
      <c r="CF380" s="135">
        <f>'Нарххо 2024'!CF380</f>
        <v>0</v>
      </c>
      <c r="CG380" s="135">
        <f>'Нарххо 2024'!CG380</f>
        <v>0</v>
      </c>
      <c r="CH380" s="169">
        <f>'Нарххо 2024'!CH380</f>
        <v>10.93</v>
      </c>
    </row>
    <row r="381" spans="1:86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261"/>
      <c r="CG381" s="1"/>
      <c r="CH381" s="261"/>
    </row>
    <row r="382" spans="1:86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261"/>
      <c r="CG382" s="1"/>
      <c r="CH382" s="261"/>
    </row>
    <row r="383" spans="1:86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261"/>
      <c r="CG383" s="1"/>
      <c r="CH383" s="261"/>
    </row>
    <row r="384" spans="1:86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261"/>
      <c r="CG384" s="1"/>
      <c r="CH384" s="261"/>
    </row>
    <row r="385" spans="1:86" ht="18" x14ac:dyDescent="0.25">
      <c r="A385" s="299" t="s">
        <v>255</v>
      </c>
      <c r="B385" s="299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99"/>
      <c r="AK385" s="299"/>
      <c r="AL385" s="299"/>
      <c r="AM385" s="299"/>
      <c r="AN385" s="299"/>
      <c r="AO385" s="299"/>
      <c r="AP385" s="299"/>
      <c r="AQ385" s="299"/>
      <c r="AR385" s="299"/>
      <c r="AS385" s="299"/>
      <c r="AT385" s="299"/>
      <c r="AU385" s="299"/>
      <c r="AV385" s="299"/>
      <c r="AW385" s="299"/>
      <c r="AX385" s="299"/>
      <c r="AY385" s="299"/>
      <c r="AZ385" s="299"/>
      <c r="BA385" s="299"/>
      <c r="BB385" s="299"/>
      <c r="BC385" s="299"/>
      <c r="BD385" s="299"/>
      <c r="BE385" s="299"/>
      <c r="BF385" s="299"/>
      <c r="BG385" s="299"/>
      <c r="BH385" s="299"/>
      <c r="BI385" s="299"/>
      <c r="BJ385" s="299"/>
      <c r="BK385" s="299"/>
      <c r="BL385" s="299"/>
      <c r="BM385" s="299"/>
      <c r="BN385" s="299"/>
      <c r="BO385" s="299"/>
      <c r="BP385" s="299"/>
      <c r="BQ385" s="299"/>
      <c r="BR385" s="299"/>
      <c r="BS385" s="299"/>
      <c r="BT385" s="299"/>
      <c r="BU385" s="299"/>
      <c r="BV385" s="299"/>
      <c r="BW385" s="299"/>
      <c r="BX385" s="299"/>
      <c r="BY385" s="299"/>
      <c r="BZ385" s="299"/>
      <c r="CA385" s="299"/>
      <c r="CB385" s="299"/>
      <c r="CC385" s="299"/>
      <c r="CD385" s="299"/>
      <c r="CE385" s="299"/>
      <c r="CF385" s="299"/>
      <c r="CG385" s="299"/>
      <c r="CH385" s="299"/>
    </row>
    <row r="386" spans="1:86" x14ac:dyDescent="0.3">
      <c r="A386" s="274" t="s">
        <v>156</v>
      </c>
      <c r="B386" s="275"/>
      <c r="C386" s="365" t="s">
        <v>265</v>
      </c>
      <c r="D386" s="306"/>
      <c r="E386" s="30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0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  <c r="AA386" s="301"/>
      <c r="AB386" s="301"/>
      <c r="AC386" s="301"/>
      <c r="AD386" s="301"/>
      <c r="AE386" s="301"/>
      <c r="AF386" s="301"/>
      <c r="AG386" s="301"/>
      <c r="AH386" s="301"/>
      <c r="AI386" s="301"/>
      <c r="AJ386" s="301"/>
      <c r="AK386" s="301"/>
      <c r="AL386" s="301"/>
      <c r="AM386" s="301"/>
      <c r="AN386" s="301"/>
      <c r="AO386" s="301"/>
      <c r="AP386" s="301"/>
      <c r="AQ386" s="301"/>
      <c r="AR386" s="301"/>
      <c r="AS386" s="301"/>
      <c r="AT386" s="301"/>
      <c r="AU386" s="301"/>
      <c r="AV386" s="301"/>
      <c r="AW386" s="301"/>
      <c r="AX386" s="301"/>
      <c r="AY386" s="301"/>
      <c r="AZ386" s="301"/>
      <c r="BA386" s="301"/>
      <c r="BB386" s="301"/>
      <c r="BC386" s="301"/>
      <c r="BD386" s="301"/>
      <c r="BE386" s="301"/>
      <c r="BF386" s="301"/>
      <c r="BG386" s="301"/>
      <c r="BH386" s="301"/>
      <c r="BI386" s="301"/>
      <c r="BJ386" s="301"/>
      <c r="BK386" s="301"/>
      <c r="BL386" s="301"/>
      <c r="BM386" s="301"/>
      <c r="BN386" s="301"/>
      <c r="BO386" s="301"/>
      <c r="BP386" s="301"/>
      <c r="BQ386" s="301"/>
      <c r="BR386" s="301"/>
      <c r="BS386" s="301"/>
      <c r="BT386" s="301"/>
      <c r="BU386" s="301"/>
      <c r="BV386" s="301"/>
      <c r="BW386" s="301"/>
      <c r="BX386" s="301"/>
      <c r="BY386" s="301"/>
      <c r="BZ386" s="301"/>
      <c r="CA386" s="301"/>
      <c r="CB386" s="301"/>
      <c r="CC386" s="301"/>
      <c r="CD386" s="301"/>
      <c r="CE386" s="301"/>
      <c r="CF386" s="301"/>
      <c r="CG386" s="301"/>
      <c r="CH386" s="302"/>
    </row>
    <row r="387" spans="1:86" ht="18.75" customHeight="1" x14ac:dyDescent="0.3">
      <c r="A387" s="218"/>
      <c r="B387" s="198"/>
      <c r="C387" s="361" t="s">
        <v>139</v>
      </c>
      <c r="D387" s="362"/>
      <c r="E387" s="362"/>
      <c r="F387" s="363"/>
      <c r="G387" s="360" t="s">
        <v>256</v>
      </c>
      <c r="H387" s="358" t="s">
        <v>139</v>
      </c>
      <c r="I387" s="359"/>
      <c r="J387" s="359"/>
      <c r="K387" s="364"/>
      <c r="L387" s="360" t="s">
        <v>256</v>
      </c>
      <c r="M387" s="358" t="s">
        <v>139</v>
      </c>
      <c r="N387" s="359"/>
      <c r="O387" s="359"/>
      <c r="P387" s="364"/>
      <c r="Q387" s="360" t="s">
        <v>256</v>
      </c>
      <c r="R387" s="358" t="s">
        <v>139</v>
      </c>
      <c r="S387" s="359"/>
      <c r="T387" s="359"/>
      <c r="U387" s="359"/>
      <c r="V387" s="364"/>
      <c r="W387" s="360" t="s">
        <v>256</v>
      </c>
      <c r="X387" s="358" t="s">
        <v>139</v>
      </c>
      <c r="Y387" s="359"/>
      <c r="Z387" s="359"/>
      <c r="AA387" s="364"/>
      <c r="AB387" s="360" t="s">
        <v>256</v>
      </c>
      <c r="AC387" s="358" t="s">
        <v>139</v>
      </c>
      <c r="AD387" s="359"/>
      <c r="AE387" s="359"/>
      <c r="AF387" s="364"/>
      <c r="AG387" s="360" t="s">
        <v>256</v>
      </c>
      <c r="AH387" s="358" t="s">
        <v>139</v>
      </c>
      <c r="AI387" s="359"/>
      <c r="AJ387" s="359"/>
      <c r="AK387" s="359"/>
      <c r="AL387" s="364"/>
      <c r="AM387" s="360" t="s">
        <v>256</v>
      </c>
      <c r="AN387" s="358" t="s">
        <v>139</v>
      </c>
      <c r="AO387" s="359"/>
      <c r="AP387" s="359"/>
      <c r="AQ387" s="364"/>
      <c r="AR387" s="360" t="s">
        <v>256</v>
      </c>
      <c r="AS387" s="358" t="s">
        <v>139</v>
      </c>
      <c r="AT387" s="359"/>
      <c r="AU387" s="359"/>
      <c r="AV387" s="359"/>
      <c r="AW387" s="256"/>
      <c r="AX387" s="360" t="s">
        <v>256</v>
      </c>
      <c r="AY387" s="358" t="s">
        <v>139</v>
      </c>
      <c r="AZ387" s="359"/>
      <c r="BA387" s="359"/>
      <c r="BB387" s="364"/>
      <c r="BC387" s="360" t="s">
        <v>256</v>
      </c>
      <c r="BD387" s="358" t="s">
        <v>139</v>
      </c>
      <c r="BE387" s="359"/>
      <c r="BF387" s="359"/>
      <c r="BG387" s="364"/>
      <c r="BH387" s="360" t="s">
        <v>256</v>
      </c>
      <c r="BI387" s="358" t="s">
        <v>139</v>
      </c>
      <c r="BJ387" s="359"/>
      <c r="BK387" s="359"/>
      <c r="BL387" s="364"/>
      <c r="BM387" s="266"/>
      <c r="BN387" s="360" t="s">
        <v>256</v>
      </c>
      <c r="BO387" s="358" t="s">
        <v>316</v>
      </c>
      <c r="BP387" s="359"/>
      <c r="BQ387" s="359"/>
      <c r="BR387" s="359"/>
      <c r="BS387" s="360" t="s">
        <v>256</v>
      </c>
      <c r="BT387" s="358" t="s">
        <v>316</v>
      </c>
      <c r="BU387" s="359"/>
      <c r="BV387" s="359"/>
      <c r="BW387" s="359"/>
      <c r="BX387" s="360" t="s">
        <v>256</v>
      </c>
      <c r="BY387" s="358" t="s">
        <v>316</v>
      </c>
      <c r="BZ387" s="359"/>
      <c r="CA387" s="359"/>
      <c r="CB387" s="360" t="s">
        <v>256</v>
      </c>
      <c r="CC387" s="358" t="s">
        <v>316</v>
      </c>
      <c r="CD387" s="359"/>
      <c r="CE387" s="359"/>
      <c r="CF387" s="359"/>
      <c r="CG387" s="359"/>
      <c r="CH387" s="360" t="s">
        <v>256</v>
      </c>
    </row>
    <row r="388" spans="1:86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1"/>
      <c r="H388" s="138" t="s">
        <v>141</v>
      </c>
      <c r="I388" s="138" t="s">
        <v>142</v>
      </c>
      <c r="J388" s="138" t="s">
        <v>143</v>
      </c>
      <c r="K388" s="138" t="s">
        <v>144</v>
      </c>
      <c r="L388" s="281"/>
      <c r="M388" s="138" t="s">
        <v>145</v>
      </c>
      <c r="N388" s="138" t="s">
        <v>146</v>
      </c>
      <c r="O388" s="138" t="s">
        <v>147</v>
      </c>
      <c r="P388" s="138" t="s">
        <v>148</v>
      </c>
      <c r="Q388" s="281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1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1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1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1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1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1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1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1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1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1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1"/>
      <c r="BY388" s="138" t="s">
        <v>326</v>
      </c>
      <c r="BZ388" s="138" t="s">
        <v>146</v>
      </c>
      <c r="CA388" s="138" t="s">
        <v>327</v>
      </c>
      <c r="CB388" s="281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1"/>
    </row>
    <row r="389" spans="1:86" ht="18" x14ac:dyDescent="0.25">
      <c r="A389" s="282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</row>
    <row r="390" spans="1:86" ht="18" x14ac:dyDescent="0.25">
      <c r="A390" s="283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0</v>
      </c>
      <c r="CF390" s="135">
        <f>'Нарххо 2024'!CF390</f>
        <v>0</v>
      </c>
      <c r="CG390" s="135">
        <f>'Нарххо 2024'!CG390</f>
        <v>0</v>
      </c>
      <c r="CH390" s="169">
        <f>'Нарххо 2024'!CH390</f>
        <v>5.5</v>
      </c>
    </row>
    <row r="391" spans="1:86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0</v>
      </c>
      <c r="CF391" s="135">
        <f>'Нарххо 2024'!CF391</f>
        <v>0</v>
      </c>
      <c r="CG391" s="135">
        <f>'Нарххо 2024'!CG391</f>
        <v>0</v>
      </c>
      <c r="CH391" s="169">
        <f>'Нарххо 2024'!CH391</f>
        <v>5.75</v>
      </c>
    </row>
    <row r="392" spans="1:86" ht="18" x14ac:dyDescent="0.25">
      <c r="A392" s="282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>
        <f>'Нарххо 2024'!CH392</f>
        <v>0</v>
      </c>
    </row>
    <row r="393" spans="1:86" ht="18" x14ac:dyDescent="0.25">
      <c r="A393" s="283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0</v>
      </c>
      <c r="CF393" s="135">
        <f>'Нарххо 2024'!CF393</f>
        <v>0</v>
      </c>
      <c r="CG393" s="135">
        <f>'Нарххо 2024'!CG393</f>
        <v>0</v>
      </c>
      <c r="CH393" s="169">
        <f>'Нарххо 2024'!CH393</f>
        <v>2</v>
      </c>
    </row>
    <row r="394" spans="1:86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0</v>
      </c>
      <c r="CF394" s="135">
        <f>'Нарххо 2024'!CF394</f>
        <v>0</v>
      </c>
      <c r="CG394" s="135">
        <f>'Нарххо 2024'!CG394</f>
        <v>0</v>
      </c>
      <c r="CH394" s="169">
        <f>'Нарххо 2024'!CH394</f>
        <v>4.5</v>
      </c>
    </row>
    <row r="395" spans="1:86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0</v>
      </c>
      <c r="CF395" s="135">
        <f>'Нарххо 2024'!CF395</f>
        <v>0</v>
      </c>
      <c r="CG395" s="135">
        <f>'Нарххо 2024'!CG395</f>
        <v>0</v>
      </c>
      <c r="CH395" s="169">
        <f>'Нарххо 2024'!CH395</f>
        <v>18</v>
      </c>
    </row>
    <row r="396" spans="1:86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0</v>
      </c>
      <c r="CF396" s="135">
        <f>'Нарххо 2024'!CF396</f>
        <v>0</v>
      </c>
      <c r="CG396" s="135">
        <f>'Нарххо 2024'!CG396</f>
        <v>0</v>
      </c>
      <c r="CH396" s="169">
        <f>'Нарххо 2024'!CH396</f>
        <v>17</v>
      </c>
    </row>
    <row r="397" spans="1:86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0</v>
      </c>
      <c r="CF397" s="135">
        <f>'Нарххо 2024'!CF397</f>
        <v>0</v>
      </c>
      <c r="CG397" s="135">
        <f>'Нарххо 2024'!CG397</f>
        <v>0</v>
      </c>
      <c r="CH397" s="169">
        <f>'Нарххо 2024'!CH397</f>
        <v>6</v>
      </c>
    </row>
    <row r="398" spans="1:86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0</v>
      </c>
      <c r="CF398" s="135">
        <f>'Нарххо 2024'!CF398</f>
        <v>0</v>
      </c>
      <c r="CG398" s="135">
        <f>'Нарххо 2024'!CG398</f>
        <v>0</v>
      </c>
      <c r="CH398" s="169">
        <f>'Нарххо 2024'!CH398</f>
        <v>15</v>
      </c>
    </row>
    <row r="399" spans="1:86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0</v>
      </c>
      <c r="CF399" s="135">
        <f>'Нарххо 2024'!CF399</f>
        <v>0</v>
      </c>
      <c r="CG399" s="135">
        <f>'Нарххо 2024'!CG399</f>
        <v>0</v>
      </c>
      <c r="CH399" s="169">
        <f>'Нарххо 2024'!CH399</f>
        <v>14</v>
      </c>
    </row>
    <row r="400" spans="1:86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0</v>
      </c>
      <c r="CF400" s="135">
        <f>'Нарххо 2024'!CF400</f>
        <v>0</v>
      </c>
      <c r="CG400" s="135">
        <f>'Нарххо 2024'!CG400</f>
        <v>0</v>
      </c>
      <c r="CH400" s="169">
        <f>'Нарххо 2024'!CH400</f>
        <v>15</v>
      </c>
    </row>
    <row r="401" spans="1:86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0</v>
      </c>
      <c r="CF401" s="135">
        <f>'Нарххо 2024'!CF401</f>
        <v>0</v>
      </c>
      <c r="CG401" s="135">
        <f>'Нарххо 2024'!CG401</f>
        <v>0</v>
      </c>
      <c r="CH401" s="169">
        <f>'Нарххо 2024'!CH401</f>
        <v>90</v>
      </c>
    </row>
    <row r="402" spans="1:86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0</v>
      </c>
      <c r="CF402" s="135">
        <f>'Нарххо 2024'!CF402</f>
        <v>0</v>
      </c>
      <c r="CG402" s="135">
        <f>'Нарххо 2024'!CG402</f>
        <v>0</v>
      </c>
      <c r="CH402" s="169">
        <f>'Нарххо 2024'!CH402</f>
        <v>100</v>
      </c>
    </row>
    <row r="403" spans="1:86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0</v>
      </c>
      <c r="CF403" s="135">
        <f>'Нарххо 2024'!CF403</f>
        <v>0</v>
      </c>
      <c r="CG403" s="135">
        <f>'Нарххо 2024'!CG403</f>
        <v>0</v>
      </c>
      <c r="CH403" s="169">
        <f>'Нарххо 2024'!CH403</f>
        <v>5.5</v>
      </c>
    </row>
    <row r="404" spans="1:86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0</v>
      </c>
      <c r="CF404" s="135">
        <f>'Нарххо 2024'!CF404</f>
        <v>0</v>
      </c>
      <c r="CG404" s="135">
        <f>'Нарххо 2024'!CG404</f>
        <v>0</v>
      </c>
      <c r="CH404" s="169">
        <f>'Нарххо 2024'!CH404</f>
        <v>12</v>
      </c>
    </row>
    <row r="405" spans="1:86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0</v>
      </c>
      <c r="CF405" s="135">
        <f>'Нарххо 2024'!CF405</f>
        <v>0</v>
      </c>
      <c r="CG405" s="135">
        <f>'Нарххо 2024'!CG405</f>
        <v>0</v>
      </c>
      <c r="CH405" s="169">
        <f>'Нарххо 2024'!CH405</f>
        <v>10</v>
      </c>
    </row>
    <row r="406" spans="1:86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0</v>
      </c>
      <c r="CF406" s="135">
        <f>'Нарххо 2024'!CF406</f>
        <v>0</v>
      </c>
      <c r="CG406" s="135">
        <f>'Нарххо 2024'!CG406</f>
        <v>0</v>
      </c>
      <c r="CH406" s="169">
        <f>'Нарххо 2024'!CH406</f>
        <v>42</v>
      </c>
    </row>
    <row r="407" spans="1:86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0</v>
      </c>
      <c r="CF407" s="135">
        <f>'Нарххо 2024'!CF407</f>
        <v>0</v>
      </c>
      <c r="CG407" s="135">
        <f>'Нарххо 2024'!CG407</f>
        <v>0</v>
      </c>
      <c r="CH407" s="169">
        <f>'Нарххо 2024'!CH407</f>
        <v>45</v>
      </c>
    </row>
    <row r="408" spans="1:86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0</v>
      </c>
      <c r="CF408" s="135">
        <f>'Нарххо 2024'!CF408</f>
        <v>0</v>
      </c>
      <c r="CG408" s="135">
        <f>'Нарххо 2024'!CG408</f>
        <v>0</v>
      </c>
      <c r="CH408" s="169">
        <f>'Нарххо 2024'!CH408</f>
        <v>4.9000000000000004</v>
      </c>
    </row>
    <row r="409" spans="1:86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0</v>
      </c>
      <c r="CF409" s="135">
        <f>'Нарххо 2024'!CF409</f>
        <v>0</v>
      </c>
      <c r="CG409" s="135">
        <f>'Нарххо 2024'!CG409</f>
        <v>0</v>
      </c>
      <c r="CH409" s="169">
        <f>'Нарххо 2024'!CH409</f>
        <v>4</v>
      </c>
    </row>
    <row r="410" spans="1:86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0</v>
      </c>
      <c r="CF410" s="135">
        <f>'Нарххо 2024'!CF410</f>
        <v>0</v>
      </c>
      <c r="CG410" s="135">
        <f>'Нарххо 2024'!CG410</f>
        <v>0</v>
      </c>
      <c r="CH410" s="169">
        <f>'Нарххо 2024'!CH410</f>
        <v>3.5</v>
      </c>
    </row>
    <row r="411" spans="1:86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0</v>
      </c>
      <c r="CF411" s="135">
        <f>'Нарххо 2024'!CF411</f>
        <v>0</v>
      </c>
      <c r="CG411" s="135">
        <f>'Нарххо 2024'!CG411</f>
        <v>0</v>
      </c>
      <c r="CH411" s="169">
        <f>'Нарххо 2024'!CH411</f>
        <v>17</v>
      </c>
    </row>
    <row r="412" spans="1:86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0</v>
      </c>
      <c r="CF412" s="135">
        <f>'Нарххо 2024'!CF412</f>
        <v>0</v>
      </c>
      <c r="CG412" s="135">
        <f>'Нарххо 2024'!CG412</f>
        <v>0</v>
      </c>
      <c r="CH412" s="169">
        <f>'Нарххо 2024'!CH412</f>
        <v>18</v>
      </c>
    </row>
    <row r="413" spans="1:86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0</v>
      </c>
      <c r="CF413" s="135">
        <f>'Нарххо 2024'!CF413</f>
        <v>0</v>
      </c>
      <c r="CG413" s="135">
        <f>'Нарххо 2024'!CG413</f>
        <v>0</v>
      </c>
      <c r="CH413" s="169">
        <f>'Нарххо 2024'!CH413</f>
        <v>15</v>
      </c>
    </row>
    <row r="414" spans="1:86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0</v>
      </c>
      <c r="CF414" s="135">
        <f>'Нарххо 2024'!CF414</f>
        <v>0</v>
      </c>
      <c r="CG414" s="135">
        <f>'Нарххо 2024'!CG414</f>
        <v>0</v>
      </c>
      <c r="CH414" s="169">
        <f>'Нарххо 2024'!CH414</f>
        <v>4</v>
      </c>
    </row>
    <row r="415" spans="1:86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0</v>
      </c>
      <c r="CF415" s="135">
        <f>'Нарххо 2024'!CF415</f>
        <v>0</v>
      </c>
      <c r="CG415" s="135">
        <f>'Нарххо 2024'!CG415</f>
        <v>0</v>
      </c>
      <c r="CH415" s="169">
        <f>'Нарххо 2024'!CH415</f>
        <v>3.5</v>
      </c>
    </row>
    <row r="416" spans="1:86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0</v>
      </c>
      <c r="CF416" s="135">
        <f>'Нарххо 2024'!CF416</f>
        <v>0</v>
      </c>
      <c r="CG416" s="135">
        <f>'Нарххо 2024'!CG416</f>
        <v>0</v>
      </c>
      <c r="CH416" s="169">
        <f>'Нарххо 2024'!CH416</f>
        <v>30</v>
      </c>
    </row>
    <row r="417" spans="1:86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0</v>
      </c>
      <c r="CF417" s="135">
        <f>'Нарххо 2024'!CF417</f>
        <v>0</v>
      </c>
      <c r="CG417" s="135">
        <f>'Нарххо 2024'!CG417</f>
        <v>0</v>
      </c>
      <c r="CH417" s="169">
        <f>'Нарххо 2024'!CH417</f>
        <v>6.9</v>
      </c>
    </row>
    <row r="418" spans="1:86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0</v>
      </c>
      <c r="CF418" s="135">
        <f>'Нарххо 2024'!CF418</f>
        <v>0</v>
      </c>
      <c r="CG418" s="135">
        <f>'Нарххо 2024'!CG418</f>
        <v>0</v>
      </c>
      <c r="CH418" s="169">
        <f>'Нарххо 2024'!CH418</f>
        <v>10.6</v>
      </c>
    </row>
    <row r="419" spans="1:86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0</v>
      </c>
      <c r="CF419" s="135">
        <f>'Нарххо 2024'!CF419</f>
        <v>0</v>
      </c>
      <c r="CG419" s="135">
        <f>'Нарххо 2024'!CG419</f>
        <v>0</v>
      </c>
      <c r="CH419" s="169">
        <f>'Нарххо 2024'!CH419</f>
        <v>11.5</v>
      </c>
    </row>
    <row r="420" spans="1:86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</row>
    <row r="421" spans="1:86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0</v>
      </c>
      <c r="CF421" s="135">
        <f>'Нарххо 2024'!CF421</f>
        <v>0</v>
      </c>
      <c r="CG421" s="135">
        <f>'Нарххо 2024'!CG421</f>
        <v>0</v>
      </c>
      <c r="CH421" s="169">
        <f>'Нарххо 2024'!CH421</f>
        <v>10.86</v>
      </c>
    </row>
    <row r="422" spans="1:86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0</v>
      </c>
      <c r="CF422" s="135">
        <f>'Нарххо 2024'!CF422</f>
        <v>0</v>
      </c>
      <c r="CG422" s="135">
        <f>'Нарххо 2024'!CG422</f>
        <v>0</v>
      </c>
      <c r="CH422" s="169">
        <f>'Нарххо 2024'!CH422</f>
        <v>10.93</v>
      </c>
    </row>
    <row r="423" spans="1:86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261"/>
      <c r="CG423" s="1"/>
      <c r="CH423" s="261"/>
    </row>
    <row r="424" spans="1:86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261"/>
      <c r="CG424" s="1"/>
      <c r="CH424" s="261"/>
    </row>
    <row r="425" spans="1:86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261"/>
      <c r="CG425" s="1"/>
      <c r="CH425" s="261"/>
    </row>
    <row r="426" spans="1:86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261"/>
      <c r="CG426" s="1"/>
      <c r="CH426" s="261"/>
    </row>
    <row r="427" spans="1:86" ht="18" x14ac:dyDescent="0.25">
      <c r="A427" s="299" t="s">
        <v>255</v>
      </c>
      <c r="B427" s="299"/>
      <c r="C427" s="306"/>
      <c r="D427" s="306"/>
      <c r="E427" s="306"/>
      <c r="F427" s="306"/>
      <c r="G427" s="306"/>
      <c r="H427" s="306"/>
      <c r="I427" s="306"/>
      <c r="J427" s="306"/>
      <c r="K427" s="306"/>
      <c r="L427" s="306"/>
      <c r="M427" s="306"/>
      <c r="N427" s="306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99"/>
      <c r="AK427" s="299"/>
      <c r="AL427" s="299"/>
      <c r="AM427" s="299"/>
      <c r="AN427" s="299"/>
      <c r="AO427" s="299"/>
      <c r="AP427" s="299"/>
      <c r="AQ427" s="299"/>
      <c r="AR427" s="299"/>
      <c r="AS427" s="299"/>
      <c r="AT427" s="299"/>
      <c r="AU427" s="299"/>
      <c r="AV427" s="299"/>
      <c r="AW427" s="299"/>
      <c r="AX427" s="299"/>
      <c r="AY427" s="299"/>
      <c r="AZ427" s="299"/>
      <c r="BA427" s="299"/>
      <c r="BB427" s="299"/>
      <c r="BC427" s="299"/>
      <c r="BD427" s="299"/>
      <c r="BE427" s="299"/>
      <c r="BF427" s="299"/>
      <c r="BG427" s="299"/>
      <c r="BH427" s="299"/>
      <c r="BI427" s="299"/>
      <c r="BJ427" s="299"/>
      <c r="BK427" s="299"/>
      <c r="BL427" s="299"/>
      <c r="BM427" s="299"/>
      <c r="BN427" s="299"/>
      <c r="BO427" s="299"/>
      <c r="BP427" s="299"/>
      <c r="BQ427" s="299"/>
      <c r="BR427" s="299"/>
      <c r="BS427" s="299"/>
      <c r="BT427" s="299"/>
      <c r="BU427" s="299"/>
      <c r="BV427" s="299"/>
      <c r="BW427" s="299"/>
      <c r="BX427" s="299"/>
      <c r="BY427" s="299"/>
      <c r="BZ427" s="299"/>
      <c r="CA427" s="299"/>
      <c r="CB427" s="299"/>
      <c r="CC427" s="299"/>
      <c r="CD427" s="299"/>
      <c r="CE427" s="299"/>
      <c r="CF427" s="299"/>
      <c r="CG427" s="299"/>
      <c r="CH427" s="299"/>
    </row>
    <row r="428" spans="1:86" x14ac:dyDescent="0.3">
      <c r="A428" s="274" t="s">
        <v>156</v>
      </c>
      <c r="B428" s="275"/>
      <c r="C428" s="365" t="s">
        <v>266</v>
      </c>
      <c r="D428" s="306"/>
      <c r="E428" s="30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0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1"/>
      <c r="AE428" s="301"/>
      <c r="AF428" s="301"/>
      <c r="AG428" s="301"/>
      <c r="AH428" s="301"/>
      <c r="AI428" s="301"/>
      <c r="AJ428" s="301"/>
      <c r="AK428" s="301"/>
      <c r="AL428" s="301"/>
      <c r="AM428" s="301"/>
      <c r="AN428" s="301"/>
      <c r="AO428" s="301"/>
      <c r="AP428" s="301"/>
      <c r="AQ428" s="301"/>
      <c r="AR428" s="301"/>
      <c r="AS428" s="301"/>
      <c r="AT428" s="301"/>
      <c r="AU428" s="301"/>
      <c r="AV428" s="301"/>
      <c r="AW428" s="301"/>
      <c r="AX428" s="301"/>
      <c r="AY428" s="301"/>
      <c r="AZ428" s="301"/>
      <c r="BA428" s="301"/>
      <c r="BB428" s="301"/>
      <c r="BC428" s="301"/>
      <c r="BD428" s="301"/>
      <c r="BE428" s="301"/>
      <c r="BF428" s="301"/>
      <c r="BG428" s="301"/>
      <c r="BH428" s="301"/>
      <c r="BI428" s="301"/>
      <c r="BJ428" s="301"/>
      <c r="BK428" s="301"/>
      <c r="BL428" s="301"/>
      <c r="BM428" s="301"/>
      <c r="BN428" s="301"/>
      <c r="BO428" s="301"/>
      <c r="BP428" s="301"/>
      <c r="BQ428" s="301"/>
      <c r="BR428" s="301"/>
      <c r="BS428" s="301"/>
      <c r="BT428" s="301"/>
      <c r="BU428" s="301"/>
      <c r="BV428" s="301"/>
      <c r="BW428" s="301"/>
      <c r="BX428" s="301"/>
      <c r="BY428" s="301"/>
      <c r="BZ428" s="301"/>
      <c r="CA428" s="301"/>
      <c r="CB428" s="301"/>
      <c r="CC428" s="301"/>
      <c r="CD428" s="301"/>
      <c r="CE428" s="301"/>
      <c r="CF428" s="301"/>
      <c r="CG428" s="301"/>
      <c r="CH428" s="302"/>
    </row>
    <row r="429" spans="1:86" ht="18.75" customHeight="1" x14ac:dyDescent="0.3">
      <c r="A429" s="218"/>
      <c r="B429" s="198"/>
      <c r="C429" s="361" t="s">
        <v>139</v>
      </c>
      <c r="D429" s="362"/>
      <c r="E429" s="362"/>
      <c r="F429" s="363"/>
      <c r="G429" s="360" t="s">
        <v>256</v>
      </c>
      <c r="H429" s="358" t="s">
        <v>139</v>
      </c>
      <c r="I429" s="359"/>
      <c r="J429" s="359"/>
      <c r="K429" s="364"/>
      <c r="L429" s="360" t="s">
        <v>256</v>
      </c>
      <c r="M429" s="358" t="s">
        <v>139</v>
      </c>
      <c r="N429" s="359"/>
      <c r="O429" s="359"/>
      <c r="P429" s="364"/>
      <c r="Q429" s="360" t="s">
        <v>256</v>
      </c>
      <c r="R429" s="358" t="s">
        <v>139</v>
      </c>
      <c r="S429" s="359"/>
      <c r="T429" s="359"/>
      <c r="U429" s="359"/>
      <c r="V429" s="364"/>
      <c r="W429" s="360" t="s">
        <v>256</v>
      </c>
      <c r="X429" s="358" t="s">
        <v>139</v>
      </c>
      <c r="Y429" s="359"/>
      <c r="Z429" s="359"/>
      <c r="AA429" s="364"/>
      <c r="AB429" s="360" t="s">
        <v>256</v>
      </c>
      <c r="AC429" s="358" t="s">
        <v>139</v>
      </c>
      <c r="AD429" s="359"/>
      <c r="AE429" s="359"/>
      <c r="AF429" s="364"/>
      <c r="AG429" s="360" t="s">
        <v>256</v>
      </c>
      <c r="AH429" s="358" t="s">
        <v>139</v>
      </c>
      <c r="AI429" s="359"/>
      <c r="AJ429" s="359"/>
      <c r="AK429" s="359"/>
      <c r="AL429" s="364"/>
      <c r="AM429" s="360" t="s">
        <v>256</v>
      </c>
      <c r="AN429" s="358" t="s">
        <v>139</v>
      </c>
      <c r="AO429" s="359"/>
      <c r="AP429" s="359"/>
      <c r="AQ429" s="364"/>
      <c r="AR429" s="360" t="s">
        <v>256</v>
      </c>
      <c r="AS429" s="358" t="s">
        <v>139</v>
      </c>
      <c r="AT429" s="359"/>
      <c r="AU429" s="359"/>
      <c r="AV429" s="359"/>
      <c r="AW429" s="256"/>
      <c r="AX429" s="360" t="s">
        <v>256</v>
      </c>
      <c r="AY429" s="358" t="s">
        <v>139</v>
      </c>
      <c r="AZ429" s="359"/>
      <c r="BA429" s="359"/>
      <c r="BB429" s="364"/>
      <c r="BC429" s="360" t="s">
        <v>256</v>
      </c>
      <c r="BD429" s="358" t="s">
        <v>139</v>
      </c>
      <c r="BE429" s="359"/>
      <c r="BF429" s="359"/>
      <c r="BG429" s="364"/>
      <c r="BH429" s="360" t="s">
        <v>256</v>
      </c>
      <c r="BI429" s="358" t="s">
        <v>139</v>
      </c>
      <c r="BJ429" s="359"/>
      <c r="BK429" s="359"/>
      <c r="BL429" s="364"/>
      <c r="BM429" s="266"/>
      <c r="BN429" s="360" t="s">
        <v>256</v>
      </c>
      <c r="BO429" s="358" t="s">
        <v>316</v>
      </c>
      <c r="BP429" s="359"/>
      <c r="BQ429" s="359"/>
      <c r="BR429" s="359"/>
      <c r="BS429" s="360" t="s">
        <v>256</v>
      </c>
      <c r="BT429" s="358" t="s">
        <v>316</v>
      </c>
      <c r="BU429" s="359"/>
      <c r="BV429" s="359"/>
      <c r="BW429" s="359"/>
      <c r="BX429" s="360" t="s">
        <v>256</v>
      </c>
      <c r="BY429" s="358" t="s">
        <v>316</v>
      </c>
      <c r="BZ429" s="359"/>
      <c r="CA429" s="359"/>
      <c r="CB429" s="360" t="s">
        <v>256</v>
      </c>
      <c r="CC429" s="358" t="s">
        <v>316</v>
      </c>
      <c r="CD429" s="359"/>
      <c r="CE429" s="359"/>
      <c r="CF429" s="359"/>
      <c r="CG429" s="359"/>
      <c r="CH429" s="360" t="s">
        <v>256</v>
      </c>
    </row>
    <row r="430" spans="1:86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1"/>
      <c r="H430" s="138" t="s">
        <v>141</v>
      </c>
      <c r="I430" s="138" t="s">
        <v>142</v>
      </c>
      <c r="J430" s="138" t="s">
        <v>143</v>
      </c>
      <c r="K430" s="138" t="s">
        <v>144</v>
      </c>
      <c r="L430" s="281"/>
      <c r="M430" s="138" t="s">
        <v>145</v>
      </c>
      <c r="N430" s="138" t="s">
        <v>146</v>
      </c>
      <c r="O430" s="138" t="s">
        <v>147</v>
      </c>
      <c r="P430" s="138" t="s">
        <v>148</v>
      </c>
      <c r="Q430" s="281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1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1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1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1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1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1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1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1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1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1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1"/>
      <c r="BY430" s="138" t="s">
        <v>326</v>
      </c>
      <c r="BZ430" s="138" t="s">
        <v>146</v>
      </c>
      <c r="CA430" s="138" t="s">
        <v>327</v>
      </c>
      <c r="CB430" s="281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1"/>
    </row>
    <row r="431" spans="1:86" ht="18" x14ac:dyDescent="0.25">
      <c r="A431" s="282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</row>
    <row r="432" spans="1:86" ht="18" x14ac:dyDescent="0.25">
      <c r="A432" s="283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0</v>
      </c>
      <c r="CF432" s="135">
        <f>'Нарххо 2024'!CF432</f>
        <v>0</v>
      </c>
      <c r="CG432" s="135">
        <f>'Нарххо 2024'!CG432</f>
        <v>0</v>
      </c>
      <c r="CH432" s="169">
        <f>'Нарххо 2024'!CH432</f>
        <v>6</v>
      </c>
    </row>
    <row r="433" spans="1:86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0</v>
      </c>
      <c r="CF433" s="135">
        <f>'Нарххо 2024'!CF433</f>
        <v>0</v>
      </c>
      <c r="CG433" s="135">
        <f>'Нарххо 2024'!CG433</f>
        <v>0</v>
      </c>
      <c r="CH433" s="169">
        <f>'Нарххо 2024'!CH433</f>
        <v>5.75</v>
      </c>
    </row>
    <row r="434" spans="1:86" ht="18" x14ac:dyDescent="0.25">
      <c r="A434" s="282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>
        <f>'Нарххо 2024'!CH434</f>
        <v>0</v>
      </c>
    </row>
    <row r="435" spans="1:86" ht="18" x14ac:dyDescent="0.25">
      <c r="A435" s="283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0</v>
      </c>
      <c r="CF435" s="135">
        <f>'Нарххо 2024'!CF435</f>
        <v>0</v>
      </c>
      <c r="CG435" s="135">
        <f>'Нарххо 2024'!CG435</f>
        <v>0</v>
      </c>
      <c r="CH435" s="169">
        <f>'Нарххо 2024'!CH435</f>
        <v>3</v>
      </c>
    </row>
    <row r="436" spans="1:86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0</v>
      </c>
      <c r="CF436" s="135">
        <f>'Нарххо 2024'!CF436</f>
        <v>0</v>
      </c>
      <c r="CG436" s="135">
        <f>'Нарххо 2024'!CG436</f>
        <v>0</v>
      </c>
      <c r="CH436" s="169">
        <f>'Нарххо 2024'!CH436</f>
        <v>5.25</v>
      </c>
    </row>
    <row r="437" spans="1:86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0</v>
      </c>
      <c r="CF437" s="135">
        <f>'Нарххо 2024'!CF437</f>
        <v>0</v>
      </c>
      <c r="CG437" s="135">
        <f>'Нарххо 2024'!CG437</f>
        <v>0</v>
      </c>
      <c r="CH437" s="169">
        <f>'Нарххо 2024'!CH437</f>
        <v>16.5</v>
      </c>
    </row>
    <row r="438" spans="1:86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0</v>
      </c>
      <c r="CF438" s="135">
        <f>'Нарххо 2024'!CF438</f>
        <v>0</v>
      </c>
      <c r="CG438" s="135">
        <f>'Нарххо 2024'!CG438</f>
        <v>0</v>
      </c>
      <c r="CH438" s="169">
        <f>'Нарххо 2024'!CH438</f>
        <v>16</v>
      </c>
    </row>
    <row r="439" spans="1:86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0</v>
      </c>
      <c r="CF439" s="135">
        <f>'Нарххо 2024'!CF439</f>
        <v>0</v>
      </c>
      <c r="CG439" s="135">
        <f>'Нарххо 2024'!CG439</f>
        <v>0</v>
      </c>
      <c r="CH439" s="169">
        <f>'Нарххо 2024'!CH439</f>
        <v>7</v>
      </c>
    </row>
    <row r="440" spans="1:86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0</v>
      </c>
      <c r="CF440" s="135">
        <f>'Нарххо 2024'!CF440</f>
        <v>0</v>
      </c>
      <c r="CG440" s="135">
        <f>'Нарххо 2024'!CG440</f>
        <v>0</v>
      </c>
      <c r="CH440" s="169">
        <f>'Нарххо 2024'!CH440</f>
        <v>15</v>
      </c>
    </row>
    <row r="441" spans="1:86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0</v>
      </c>
      <c r="CF441" s="135">
        <f>'Нарххо 2024'!CF441</f>
        <v>0</v>
      </c>
      <c r="CG441" s="135">
        <f>'Нарххо 2024'!CG441</f>
        <v>0</v>
      </c>
      <c r="CH441" s="169">
        <f>'Нарххо 2024'!CH441</f>
        <v>14</v>
      </c>
    </row>
    <row r="442" spans="1:86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0</v>
      </c>
      <c r="CF442" s="135">
        <f>'Нарххо 2024'!CF442</f>
        <v>0</v>
      </c>
      <c r="CG442" s="135">
        <f>'Нарххо 2024'!CG442</f>
        <v>0</v>
      </c>
      <c r="CH442" s="169">
        <f>'Нарххо 2024'!CH442</f>
        <v>18</v>
      </c>
    </row>
    <row r="443" spans="1:86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0</v>
      </c>
      <c r="CF443" s="135">
        <f>'Нарххо 2024'!CF443</f>
        <v>0</v>
      </c>
      <c r="CG443" s="135">
        <f>'Нарххо 2024'!CG443</f>
        <v>0</v>
      </c>
      <c r="CH443" s="169">
        <f>'Нарххо 2024'!CH443</f>
        <v>95</v>
      </c>
    </row>
    <row r="444" spans="1:86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0</v>
      </c>
      <c r="CF444" s="135">
        <f>'Нарххо 2024'!CF444</f>
        <v>0</v>
      </c>
      <c r="CG444" s="135">
        <f>'Нарххо 2024'!CG444</f>
        <v>0</v>
      </c>
      <c r="CH444" s="169">
        <f>'Нарххо 2024'!CH444</f>
        <v>100</v>
      </c>
    </row>
    <row r="445" spans="1:86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0</v>
      </c>
      <c r="CF445" s="135">
        <f>'Нарххо 2024'!CF445</f>
        <v>0</v>
      </c>
      <c r="CG445" s="135">
        <f>'Нарххо 2024'!CG445</f>
        <v>0</v>
      </c>
      <c r="CH445" s="169">
        <f>'Нарххо 2024'!CH445</f>
        <v>7</v>
      </c>
    </row>
    <row r="446" spans="1:86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0</v>
      </c>
      <c r="CF446" s="135">
        <f>'Нарххо 2024'!CF446</f>
        <v>0</v>
      </c>
      <c r="CG446" s="135">
        <f>'Нарххо 2024'!CG446</f>
        <v>0</v>
      </c>
      <c r="CH446" s="169">
        <f>'Нарххо 2024'!CH446</f>
        <v>12</v>
      </c>
    </row>
    <row r="447" spans="1:86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0</v>
      </c>
      <c r="CF447" s="135">
        <f>'Нарххо 2024'!CF447</f>
        <v>0</v>
      </c>
      <c r="CG447" s="135">
        <f>'Нарххо 2024'!CG447</f>
        <v>0</v>
      </c>
      <c r="CH447" s="169">
        <f>'Нарххо 2024'!CH447</f>
        <v>11</v>
      </c>
    </row>
    <row r="448" spans="1:86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0</v>
      </c>
      <c r="CF448" s="135">
        <f>'Нарххо 2024'!CF448</f>
        <v>0</v>
      </c>
      <c r="CG448" s="135">
        <f>'Нарххо 2024'!CG448</f>
        <v>0</v>
      </c>
      <c r="CH448" s="169">
        <f>'Нарххо 2024'!CH448</f>
        <v>45</v>
      </c>
    </row>
    <row r="449" spans="1:86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0</v>
      </c>
      <c r="CF449" s="135">
        <f>'Нарххо 2024'!CF449</f>
        <v>0</v>
      </c>
      <c r="CG449" s="135">
        <f>'Нарххо 2024'!CG449</f>
        <v>0</v>
      </c>
      <c r="CH449" s="169">
        <f>'Нарххо 2024'!CH449</f>
        <v>45</v>
      </c>
    </row>
    <row r="450" spans="1:86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0</v>
      </c>
      <c r="CF450" s="135">
        <f>'Нарххо 2024'!CF450</f>
        <v>0</v>
      </c>
      <c r="CG450" s="135">
        <f>'Нарххо 2024'!CG450</f>
        <v>0</v>
      </c>
      <c r="CH450" s="169">
        <f>'Нарххо 2024'!CH450</f>
        <v>5.3</v>
      </c>
    </row>
    <row r="451" spans="1:86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0</v>
      </c>
      <c r="CF451" s="135">
        <f>'Нарххо 2024'!CF451</f>
        <v>0</v>
      </c>
      <c r="CG451" s="135">
        <f>'Нарххо 2024'!CG451</f>
        <v>0</v>
      </c>
      <c r="CH451" s="169">
        <f>'Нарххо 2024'!CH451</f>
        <v>4.4400000000000004</v>
      </c>
    </row>
    <row r="452" spans="1:86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0</v>
      </c>
      <c r="CF452" s="135">
        <f>'Нарххо 2024'!CF452</f>
        <v>0</v>
      </c>
      <c r="CG452" s="135">
        <f>'Нарххо 2024'!CG452</f>
        <v>0</v>
      </c>
      <c r="CH452" s="169">
        <f>'Нарххо 2024'!CH452</f>
        <v>4.5</v>
      </c>
    </row>
    <row r="453" spans="1:86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0</v>
      </c>
      <c r="CF453" s="135">
        <f>'Нарххо 2024'!CF453</f>
        <v>0</v>
      </c>
      <c r="CG453" s="135">
        <f>'Нарххо 2024'!CG453</f>
        <v>0</v>
      </c>
      <c r="CH453" s="169">
        <f>'Нарххо 2024'!CH453</f>
        <v>15</v>
      </c>
    </row>
    <row r="454" spans="1:86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0</v>
      </c>
      <c r="CF454" s="135">
        <f>'Нарххо 2024'!CF454</f>
        <v>0</v>
      </c>
      <c r="CG454" s="135">
        <f>'Нарххо 2024'!CG454</f>
        <v>0</v>
      </c>
      <c r="CH454" s="169">
        <f>'Нарххо 2024'!CH454</f>
        <v>15</v>
      </c>
    </row>
    <row r="455" spans="1:86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0</v>
      </c>
      <c r="CF455" s="135">
        <f>'Нарххо 2024'!CF455</f>
        <v>0</v>
      </c>
      <c r="CG455" s="135">
        <f>'Нарххо 2024'!CG455</f>
        <v>0</v>
      </c>
      <c r="CH455" s="169">
        <f>'Нарххо 2024'!CH455</f>
        <v>15</v>
      </c>
    </row>
    <row r="456" spans="1:86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0</v>
      </c>
      <c r="CF456" s="135">
        <f>'Нарххо 2024'!CF456</f>
        <v>0</v>
      </c>
      <c r="CG456" s="135">
        <f>'Нарххо 2024'!CG456</f>
        <v>0</v>
      </c>
      <c r="CH456" s="169">
        <f>'Нарххо 2024'!CH456</f>
        <v>3.8</v>
      </c>
    </row>
    <row r="457" spans="1:86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0</v>
      </c>
      <c r="CF457" s="135">
        <f>'Нарххо 2024'!CF457</f>
        <v>0</v>
      </c>
      <c r="CG457" s="135">
        <f>'Нарххо 2024'!CG457</f>
        <v>0</v>
      </c>
      <c r="CH457" s="169">
        <f>'Нарххо 2024'!CH457</f>
        <v>3</v>
      </c>
    </row>
    <row r="458" spans="1:86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0</v>
      </c>
      <c r="CF458" s="135">
        <f>'Нарххо 2024'!CF458</f>
        <v>0</v>
      </c>
      <c r="CG458" s="135">
        <f>'Нарххо 2024'!CG458</f>
        <v>0</v>
      </c>
      <c r="CH458" s="169">
        <f>'Нарххо 2024'!CH458</f>
        <v>30</v>
      </c>
    </row>
    <row r="459" spans="1:86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0</v>
      </c>
      <c r="CF459" s="135">
        <f>'Нарххо 2024'!CF459</f>
        <v>0</v>
      </c>
      <c r="CG459" s="135">
        <f>'Нарххо 2024'!CG459</f>
        <v>0</v>
      </c>
      <c r="CH459" s="169">
        <f>'Нарххо 2024'!CH459</f>
        <v>7.2</v>
      </c>
    </row>
    <row r="460" spans="1:86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0</v>
      </c>
      <c r="CF460" s="135">
        <f>'Нарххо 2024'!CF460</f>
        <v>0</v>
      </c>
      <c r="CG460" s="135">
        <f>'Нарххо 2024'!CG460</f>
        <v>0</v>
      </c>
      <c r="CH460" s="169">
        <f>'Нарххо 2024'!CH460</f>
        <v>10</v>
      </c>
    </row>
    <row r="461" spans="1:86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0</v>
      </c>
      <c r="CF461" s="135">
        <f>'Нарххо 2024'!CF461</f>
        <v>0</v>
      </c>
      <c r="CG461" s="135">
        <f>'Нарххо 2024'!CG461</f>
        <v>0</v>
      </c>
      <c r="CH461" s="169">
        <f>'Нарххо 2024'!CH461</f>
        <v>10.5</v>
      </c>
    </row>
    <row r="462" spans="1:86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</row>
    <row r="463" spans="1:86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0</v>
      </c>
      <c r="CF463" s="135">
        <f>'Нарххо 2024'!CF463</f>
        <v>0</v>
      </c>
      <c r="CG463" s="135">
        <f>'Нарххо 2024'!CG463</f>
        <v>0</v>
      </c>
      <c r="CH463" s="169">
        <f>'Нарххо 2024'!CH463</f>
        <v>10.86</v>
      </c>
    </row>
    <row r="464" spans="1:86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0</v>
      </c>
      <c r="CF464" s="135">
        <f>'Нарххо 2024'!CF464</f>
        <v>0</v>
      </c>
      <c r="CG464" s="135">
        <f>'Нарххо 2024'!CG464</f>
        <v>0</v>
      </c>
      <c r="CH464" s="169">
        <f>'Нарххо 2024'!CH464</f>
        <v>10.93</v>
      </c>
    </row>
    <row r="465" spans="1:86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261"/>
      <c r="CG465" s="1"/>
      <c r="CH465" s="261"/>
    </row>
    <row r="466" spans="1:86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261"/>
      <c r="CG466" s="1"/>
      <c r="CH466" s="261"/>
    </row>
    <row r="467" spans="1:86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261"/>
      <c r="CG467" s="1"/>
      <c r="CH467" s="261"/>
    </row>
    <row r="468" spans="1:86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261"/>
      <c r="CG468" s="1"/>
      <c r="CH468" s="261"/>
    </row>
    <row r="469" spans="1:86" ht="18" x14ac:dyDescent="0.25">
      <c r="A469" s="299" t="s">
        <v>255</v>
      </c>
      <c r="B469" s="299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99"/>
      <c r="AK469" s="299"/>
      <c r="AL469" s="299"/>
      <c r="AM469" s="299"/>
      <c r="AN469" s="299"/>
      <c r="AO469" s="299"/>
      <c r="AP469" s="299"/>
      <c r="AQ469" s="299"/>
      <c r="AR469" s="299"/>
      <c r="AS469" s="299"/>
      <c r="AT469" s="299"/>
      <c r="AU469" s="299"/>
      <c r="AV469" s="299"/>
      <c r="AW469" s="299"/>
      <c r="AX469" s="299"/>
      <c r="AY469" s="299"/>
      <c r="AZ469" s="299"/>
      <c r="BA469" s="299"/>
      <c r="BB469" s="299"/>
      <c r="BC469" s="299"/>
      <c r="BD469" s="299"/>
      <c r="BE469" s="299"/>
      <c r="BF469" s="299"/>
      <c r="BG469" s="299"/>
      <c r="BH469" s="299"/>
      <c r="BI469" s="299"/>
      <c r="BJ469" s="299"/>
      <c r="BK469" s="299"/>
      <c r="BL469" s="299"/>
      <c r="BM469" s="299"/>
      <c r="BN469" s="299"/>
      <c r="BO469" s="299"/>
      <c r="BP469" s="299"/>
      <c r="BQ469" s="299"/>
      <c r="BR469" s="299"/>
      <c r="BS469" s="299"/>
      <c r="BT469" s="299"/>
      <c r="BU469" s="299"/>
      <c r="BV469" s="299"/>
      <c r="BW469" s="299"/>
      <c r="BX469" s="299"/>
      <c r="BY469" s="299"/>
      <c r="BZ469" s="299"/>
      <c r="CA469" s="299"/>
      <c r="CB469" s="299"/>
      <c r="CC469" s="299"/>
      <c r="CD469" s="299"/>
      <c r="CE469" s="299"/>
      <c r="CF469" s="299"/>
      <c r="CG469" s="299"/>
      <c r="CH469" s="299"/>
    </row>
    <row r="470" spans="1:86" x14ac:dyDescent="0.3">
      <c r="A470" s="274" t="s">
        <v>156</v>
      </c>
      <c r="B470" s="275"/>
      <c r="C470" s="365" t="s">
        <v>267</v>
      </c>
      <c r="D470" s="306"/>
      <c r="E470" s="30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0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301"/>
      <c r="AH470" s="301"/>
      <c r="AI470" s="301"/>
      <c r="AJ470" s="301"/>
      <c r="AK470" s="301"/>
      <c r="AL470" s="301"/>
      <c r="AM470" s="301"/>
      <c r="AN470" s="301"/>
      <c r="AO470" s="301"/>
      <c r="AP470" s="301"/>
      <c r="AQ470" s="301"/>
      <c r="AR470" s="301"/>
      <c r="AS470" s="301"/>
      <c r="AT470" s="301"/>
      <c r="AU470" s="301"/>
      <c r="AV470" s="301"/>
      <c r="AW470" s="301"/>
      <c r="AX470" s="301"/>
      <c r="AY470" s="301"/>
      <c r="AZ470" s="301"/>
      <c r="BA470" s="301"/>
      <c r="BB470" s="301"/>
      <c r="BC470" s="301"/>
      <c r="BD470" s="301"/>
      <c r="BE470" s="301"/>
      <c r="BF470" s="301"/>
      <c r="BG470" s="301"/>
      <c r="BH470" s="301"/>
      <c r="BI470" s="301"/>
      <c r="BJ470" s="301"/>
      <c r="BK470" s="301"/>
      <c r="BL470" s="301"/>
      <c r="BM470" s="301"/>
      <c r="BN470" s="301"/>
      <c r="BO470" s="301"/>
      <c r="BP470" s="301"/>
      <c r="BQ470" s="301"/>
      <c r="BR470" s="301"/>
      <c r="BS470" s="301"/>
      <c r="BT470" s="301"/>
      <c r="BU470" s="301"/>
      <c r="BV470" s="301"/>
      <c r="BW470" s="301"/>
      <c r="BX470" s="301"/>
      <c r="BY470" s="301"/>
      <c r="BZ470" s="301"/>
      <c r="CA470" s="301"/>
      <c r="CB470" s="301"/>
      <c r="CC470" s="301"/>
      <c r="CD470" s="301"/>
      <c r="CE470" s="301"/>
      <c r="CF470" s="301"/>
      <c r="CG470" s="301"/>
      <c r="CH470" s="302"/>
    </row>
    <row r="471" spans="1:86" ht="18.75" customHeight="1" x14ac:dyDescent="0.3">
      <c r="A471" s="218"/>
      <c r="B471" s="198"/>
      <c r="C471" s="361" t="s">
        <v>139</v>
      </c>
      <c r="D471" s="362"/>
      <c r="E471" s="362"/>
      <c r="F471" s="363"/>
      <c r="G471" s="360" t="s">
        <v>256</v>
      </c>
      <c r="H471" s="358" t="s">
        <v>139</v>
      </c>
      <c r="I471" s="359"/>
      <c r="J471" s="359"/>
      <c r="K471" s="364"/>
      <c r="L471" s="360" t="s">
        <v>256</v>
      </c>
      <c r="M471" s="358" t="s">
        <v>139</v>
      </c>
      <c r="N471" s="359"/>
      <c r="O471" s="359"/>
      <c r="P471" s="364"/>
      <c r="Q471" s="360" t="s">
        <v>256</v>
      </c>
      <c r="R471" s="358" t="s">
        <v>139</v>
      </c>
      <c r="S471" s="359"/>
      <c r="T471" s="359"/>
      <c r="U471" s="359"/>
      <c r="V471" s="364"/>
      <c r="W471" s="360" t="s">
        <v>256</v>
      </c>
      <c r="X471" s="358" t="s">
        <v>139</v>
      </c>
      <c r="Y471" s="359"/>
      <c r="Z471" s="359"/>
      <c r="AA471" s="364"/>
      <c r="AB471" s="360" t="s">
        <v>256</v>
      </c>
      <c r="AC471" s="358" t="s">
        <v>139</v>
      </c>
      <c r="AD471" s="359"/>
      <c r="AE471" s="359"/>
      <c r="AF471" s="364"/>
      <c r="AG471" s="360" t="s">
        <v>256</v>
      </c>
      <c r="AH471" s="358" t="s">
        <v>139</v>
      </c>
      <c r="AI471" s="359"/>
      <c r="AJ471" s="359"/>
      <c r="AK471" s="359"/>
      <c r="AL471" s="364"/>
      <c r="AM471" s="360" t="s">
        <v>256</v>
      </c>
      <c r="AN471" s="358" t="s">
        <v>139</v>
      </c>
      <c r="AO471" s="359"/>
      <c r="AP471" s="359"/>
      <c r="AQ471" s="364"/>
      <c r="AR471" s="360" t="s">
        <v>256</v>
      </c>
      <c r="AS471" s="358" t="s">
        <v>139</v>
      </c>
      <c r="AT471" s="359"/>
      <c r="AU471" s="359"/>
      <c r="AV471" s="359"/>
      <c r="AW471" s="256"/>
      <c r="AX471" s="360" t="s">
        <v>256</v>
      </c>
      <c r="AY471" s="358" t="s">
        <v>139</v>
      </c>
      <c r="AZ471" s="359"/>
      <c r="BA471" s="359"/>
      <c r="BB471" s="364"/>
      <c r="BC471" s="360" t="s">
        <v>256</v>
      </c>
      <c r="BD471" s="358" t="s">
        <v>139</v>
      </c>
      <c r="BE471" s="359"/>
      <c r="BF471" s="359"/>
      <c r="BG471" s="364"/>
      <c r="BH471" s="360" t="s">
        <v>256</v>
      </c>
      <c r="BI471" s="358" t="s">
        <v>139</v>
      </c>
      <c r="BJ471" s="359"/>
      <c r="BK471" s="359"/>
      <c r="BL471" s="364"/>
      <c r="BM471" s="266"/>
      <c r="BN471" s="360" t="s">
        <v>256</v>
      </c>
      <c r="BO471" s="358" t="s">
        <v>316</v>
      </c>
      <c r="BP471" s="359"/>
      <c r="BQ471" s="359"/>
      <c r="BR471" s="359"/>
      <c r="BS471" s="360" t="s">
        <v>256</v>
      </c>
      <c r="BT471" s="358" t="s">
        <v>316</v>
      </c>
      <c r="BU471" s="359"/>
      <c r="BV471" s="359"/>
      <c r="BW471" s="359"/>
      <c r="BX471" s="360" t="s">
        <v>256</v>
      </c>
      <c r="BY471" s="358" t="s">
        <v>316</v>
      </c>
      <c r="BZ471" s="359"/>
      <c r="CA471" s="359"/>
      <c r="CB471" s="360" t="s">
        <v>256</v>
      </c>
      <c r="CC471" s="358" t="s">
        <v>316</v>
      </c>
      <c r="CD471" s="359"/>
      <c r="CE471" s="359"/>
      <c r="CF471" s="359"/>
      <c r="CG471" s="359"/>
      <c r="CH471" s="360" t="s">
        <v>256</v>
      </c>
    </row>
    <row r="472" spans="1:86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1"/>
      <c r="H472" s="138" t="s">
        <v>141</v>
      </c>
      <c r="I472" s="138" t="s">
        <v>142</v>
      </c>
      <c r="J472" s="138" t="s">
        <v>143</v>
      </c>
      <c r="K472" s="138" t="s">
        <v>144</v>
      </c>
      <c r="L472" s="281"/>
      <c r="M472" s="138" t="s">
        <v>145</v>
      </c>
      <c r="N472" s="138" t="s">
        <v>146</v>
      </c>
      <c r="O472" s="138" t="s">
        <v>147</v>
      </c>
      <c r="P472" s="138" t="s">
        <v>148</v>
      </c>
      <c r="Q472" s="281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1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1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1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1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1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1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1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1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1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1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1"/>
      <c r="BY472" s="138" t="s">
        <v>326</v>
      </c>
      <c r="BZ472" s="138" t="s">
        <v>146</v>
      </c>
      <c r="CA472" s="138" t="s">
        <v>327</v>
      </c>
      <c r="CB472" s="281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1"/>
    </row>
    <row r="473" spans="1:86" ht="18" x14ac:dyDescent="0.25">
      <c r="A473" s="282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</row>
    <row r="474" spans="1:86" ht="18" x14ac:dyDescent="0.25">
      <c r="A474" s="283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0</v>
      </c>
      <c r="CF474" s="135">
        <f>'Нарххо 2024'!CF474</f>
        <v>0</v>
      </c>
      <c r="CG474" s="135">
        <f>'Нарххо 2024'!CG474</f>
        <v>0</v>
      </c>
      <c r="CH474" s="169">
        <f>'Нарххо 2024'!CH474</f>
        <v>5.65</v>
      </c>
    </row>
    <row r="475" spans="1:86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0</v>
      </c>
      <c r="CF475" s="135">
        <f>'Нарххо 2024'!CF475</f>
        <v>0</v>
      </c>
      <c r="CG475" s="135">
        <f>'Нарххо 2024'!CG475</f>
        <v>0</v>
      </c>
      <c r="CH475" s="169">
        <f>'Нарххо 2024'!CH475</f>
        <v>6.5</v>
      </c>
    </row>
    <row r="476" spans="1:86" ht="18" x14ac:dyDescent="0.25">
      <c r="A476" s="282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>
        <f>'Нарххо 2024'!CH476</f>
        <v>0</v>
      </c>
    </row>
    <row r="477" spans="1:86" ht="18" x14ac:dyDescent="0.25">
      <c r="A477" s="283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0</v>
      </c>
      <c r="CF477" s="135">
        <f>'Нарххо 2024'!CF477</f>
        <v>0</v>
      </c>
      <c r="CG477" s="135">
        <f>'Нарххо 2024'!CG477</f>
        <v>0</v>
      </c>
      <c r="CH477" s="169">
        <f>'Нарххо 2024'!CH477</f>
        <v>2</v>
      </c>
    </row>
    <row r="478" spans="1:86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0</v>
      </c>
      <c r="CF478" s="135">
        <f>'Нарххо 2024'!CF478</f>
        <v>0</v>
      </c>
      <c r="CG478" s="135">
        <f>'Нарххо 2024'!CG478</f>
        <v>0</v>
      </c>
      <c r="CH478" s="169">
        <f>'Нарххо 2024'!CH478</f>
        <v>4.5</v>
      </c>
    </row>
    <row r="479" spans="1:86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0</v>
      </c>
      <c r="CF479" s="135">
        <f>'Нарххо 2024'!CF479</f>
        <v>0</v>
      </c>
      <c r="CG479" s="135">
        <f>'Нарххо 2024'!CG479</f>
        <v>0</v>
      </c>
      <c r="CH479" s="169">
        <f>'Нарххо 2024'!CH479</f>
        <v>18</v>
      </c>
    </row>
    <row r="480" spans="1:86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0</v>
      </c>
      <c r="CF480" s="135">
        <f>'Нарххо 2024'!CF480</f>
        <v>0</v>
      </c>
      <c r="CG480" s="135">
        <f>'Нарххо 2024'!CG480</f>
        <v>0</v>
      </c>
      <c r="CH480" s="169">
        <f>'Нарххо 2024'!CH480</f>
        <v>16</v>
      </c>
    </row>
    <row r="481" spans="1:86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0</v>
      </c>
      <c r="CF481" s="135">
        <f>'Нарххо 2024'!CF481</f>
        <v>0</v>
      </c>
      <c r="CG481" s="135">
        <f>'Нарххо 2024'!CG481</f>
        <v>0</v>
      </c>
      <c r="CH481" s="169">
        <f>'Нарххо 2024'!CH481</f>
        <v>5</v>
      </c>
    </row>
    <row r="482" spans="1:86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0</v>
      </c>
      <c r="CF482" s="135">
        <f>'Нарххо 2024'!CF482</f>
        <v>0</v>
      </c>
      <c r="CG482" s="135">
        <f>'Нарххо 2024'!CG482</f>
        <v>0</v>
      </c>
      <c r="CH482" s="169">
        <f>'Нарххо 2024'!CH482</f>
        <v>16</v>
      </c>
    </row>
    <row r="483" spans="1:86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0</v>
      </c>
      <c r="CF483" s="135">
        <f>'Нарххо 2024'!CF483</f>
        <v>0</v>
      </c>
      <c r="CG483" s="135">
        <f>'Нарххо 2024'!CG483</f>
        <v>0</v>
      </c>
      <c r="CH483" s="169">
        <f>'Нарххо 2024'!CH483</f>
        <v>14</v>
      </c>
    </row>
    <row r="484" spans="1:86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0</v>
      </c>
      <c r="CF484" s="135">
        <f>'Нарххо 2024'!CF484</f>
        <v>0</v>
      </c>
      <c r="CG484" s="135">
        <f>'Нарххо 2024'!CG484</f>
        <v>0</v>
      </c>
      <c r="CH484" s="169">
        <f>'Нарххо 2024'!CH484</f>
        <v>17</v>
      </c>
    </row>
    <row r="485" spans="1:86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0</v>
      </c>
      <c r="CF485" s="135">
        <f>'Нарххо 2024'!CF485</f>
        <v>0</v>
      </c>
      <c r="CG485" s="135">
        <f>'Нарххо 2024'!CG485</f>
        <v>0</v>
      </c>
      <c r="CH485" s="169">
        <f>'Нарххо 2024'!CH485</f>
        <v>90</v>
      </c>
    </row>
    <row r="486" spans="1:86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0</v>
      </c>
      <c r="CF486" s="135">
        <f>'Нарххо 2024'!CF486</f>
        <v>0</v>
      </c>
      <c r="CG486" s="135">
        <f>'Нарххо 2024'!CG486</f>
        <v>0</v>
      </c>
      <c r="CH486" s="169">
        <f>'Нарххо 2024'!CH486</f>
        <v>100</v>
      </c>
    </row>
    <row r="487" spans="1:86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0</v>
      </c>
      <c r="CF487" s="135">
        <f>'Нарххо 2024'!CF487</f>
        <v>0</v>
      </c>
      <c r="CG487" s="135">
        <f>'Нарххо 2024'!CG487</f>
        <v>0</v>
      </c>
      <c r="CH487" s="169">
        <f>'Нарххо 2024'!CH487</f>
        <v>6</v>
      </c>
    </row>
    <row r="488" spans="1:86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0</v>
      </c>
      <c r="CF488" s="135">
        <f>'Нарххо 2024'!CF488</f>
        <v>0</v>
      </c>
      <c r="CG488" s="135">
        <f>'Нарххо 2024'!CG488</f>
        <v>0</v>
      </c>
      <c r="CH488" s="169">
        <f>'Нарххо 2024'!CH488</f>
        <v>12</v>
      </c>
    </row>
    <row r="489" spans="1:86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0</v>
      </c>
      <c r="CF489" s="135">
        <f>'Нарххо 2024'!CF489</f>
        <v>0</v>
      </c>
      <c r="CG489" s="135">
        <f>'Нарххо 2024'!CG489</f>
        <v>0</v>
      </c>
      <c r="CH489" s="169">
        <f>'Нарххо 2024'!CH489</f>
        <v>10</v>
      </c>
    </row>
    <row r="490" spans="1:86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0</v>
      </c>
      <c r="CF490" s="135">
        <f>'Нарххо 2024'!CF490</f>
        <v>0</v>
      </c>
      <c r="CG490" s="135">
        <f>'Нарххо 2024'!CG490</f>
        <v>0</v>
      </c>
      <c r="CH490" s="169">
        <f>'Нарххо 2024'!CH490</f>
        <v>45</v>
      </c>
    </row>
    <row r="491" spans="1:86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0</v>
      </c>
      <c r="CF491" s="135">
        <f>'Нарххо 2024'!CF491</f>
        <v>0</v>
      </c>
      <c r="CG491" s="135">
        <f>'Нарххо 2024'!CG491</f>
        <v>0</v>
      </c>
      <c r="CH491" s="169">
        <f>'Нарххо 2024'!CH491</f>
        <v>48</v>
      </c>
    </row>
    <row r="492" spans="1:86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0</v>
      </c>
      <c r="CF492" s="135">
        <f>'Нарххо 2024'!CF492</f>
        <v>0</v>
      </c>
      <c r="CG492" s="135">
        <f>'Нарххо 2024'!CG492</f>
        <v>0</v>
      </c>
      <c r="CH492" s="169">
        <f>'Нарххо 2024'!CH492</f>
        <v>4.7</v>
      </c>
    </row>
    <row r="493" spans="1:86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0</v>
      </c>
      <c r="CF493" s="135">
        <f>'Нарххо 2024'!CF493</f>
        <v>0</v>
      </c>
      <c r="CG493" s="135">
        <f>'Нарххо 2024'!CG493</f>
        <v>0</v>
      </c>
      <c r="CH493" s="169">
        <f>'Нарххо 2024'!CH493</f>
        <v>4</v>
      </c>
    </row>
    <row r="494" spans="1:86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0</v>
      </c>
      <c r="CF494" s="135">
        <f>'Нарххо 2024'!CF494</f>
        <v>0</v>
      </c>
      <c r="CG494" s="135">
        <f>'Нарххо 2024'!CG494</f>
        <v>0</v>
      </c>
      <c r="CH494" s="169">
        <f>'Нарххо 2024'!CH494</f>
        <v>3.5</v>
      </c>
    </row>
    <row r="495" spans="1:86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0</v>
      </c>
      <c r="CF495" s="135">
        <f>'Нарххо 2024'!CF495</f>
        <v>0</v>
      </c>
      <c r="CG495" s="135">
        <f>'Нарххо 2024'!CG495</f>
        <v>0</v>
      </c>
      <c r="CH495" s="169">
        <f>'Нарххо 2024'!CH495</f>
        <v>18</v>
      </c>
    </row>
    <row r="496" spans="1:86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0</v>
      </c>
      <c r="CF496" s="135">
        <f>'Нарххо 2024'!CF496</f>
        <v>0</v>
      </c>
      <c r="CG496" s="135">
        <f>'Нарххо 2024'!CG496</f>
        <v>0</v>
      </c>
      <c r="CH496" s="169">
        <f>'Нарххо 2024'!CH496</f>
        <v>19</v>
      </c>
    </row>
    <row r="497" spans="1:86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0</v>
      </c>
      <c r="CF497" s="135">
        <f>'Нарххо 2024'!CF497</f>
        <v>0</v>
      </c>
      <c r="CG497" s="135">
        <f>'Нарххо 2024'!CG497</f>
        <v>0</v>
      </c>
      <c r="CH497" s="169">
        <f>'Нарххо 2024'!CH497</f>
        <v>17</v>
      </c>
    </row>
    <row r="498" spans="1:86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0</v>
      </c>
      <c r="CF498" s="135">
        <f>'Нарххо 2024'!CF498</f>
        <v>0</v>
      </c>
      <c r="CG498" s="135">
        <f>'Нарххо 2024'!CG498</f>
        <v>0</v>
      </c>
      <c r="CH498" s="169">
        <f>'Нарххо 2024'!CH498</f>
        <v>3.5</v>
      </c>
    </row>
    <row r="499" spans="1:86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0</v>
      </c>
      <c r="CF499" s="135">
        <f>'Нарххо 2024'!CF499</f>
        <v>0</v>
      </c>
      <c r="CG499" s="135">
        <f>'Нарххо 2024'!CG499</f>
        <v>0</v>
      </c>
      <c r="CH499" s="169">
        <f>'Нарххо 2024'!CH499</f>
        <v>3.5</v>
      </c>
    </row>
    <row r="500" spans="1:86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0</v>
      </c>
      <c r="CF500" s="135">
        <f>'Нарххо 2024'!CF500</f>
        <v>0</v>
      </c>
      <c r="CG500" s="135">
        <f>'Нарххо 2024'!CG500</f>
        <v>0</v>
      </c>
      <c r="CH500" s="169">
        <f>'Нарххо 2024'!CH500</f>
        <v>32</v>
      </c>
    </row>
    <row r="501" spans="1:86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0</v>
      </c>
      <c r="CF501" s="135">
        <f>'Нарххо 2024'!CF501</f>
        <v>0</v>
      </c>
      <c r="CG501" s="135">
        <f>'Нарххо 2024'!CG501</f>
        <v>0</v>
      </c>
      <c r="CH501" s="169">
        <f>'Нарххо 2024'!CH501</f>
        <v>6.85</v>
      </c>
    </row>
    <row r="502" spans="1:86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0</v>
      </c>
      <c r="CF502" s="135">
        <f>'Нарххо 2024'!CF502</f>
        <v>0</v>
      </c>
      <c r="CG502" s="135">
        <f>'Нарххо 2024'!CG502</f>
        <v>0</v>
      </c>
      <c r="CH502" s="169">
        <f>'Нарххо 2024'!CH502</f>
        <v>10.45</v>
      </c>
    </row>
    <row r="503" spans="1:86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0</v>
      </c>
      <c r="CF503" s="135">
        <f>'Нарххо 2024'!CF503</f>
        <v>0</v>
      </c>
      <c r="CG503" s="135">
        <f>'Нарххо 2024'!CG503</f>
        <v>0</v>
      </c>
      <c r="CH503" s="169">
        <f>'Нарххо 2024'!CH503</f>
        <v>10.9</v>
      </c>
    </row>
    <row r="504" spans="1:86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</row>
    <row r="505" spans="1:86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0</v>
      </c>
      <c r="CF505" s="135">
        <f>'Нарххо 2024'!CF505</f>
        <v>0</v>
      </c>
      <c r="CG505" s="135">
        <f>'Нарххо 2024'!CG505</f>
        <v>0</v>
      </c>
      <c r="CH505" s="169">
        <f>'Нарххо 2024'!CH505</f>
        <v>10.86</v>
      </c>
    </row>
    <row r="506" spans="1:86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0</v>
      </c>
      <c r="CF506" s="135">
        <f>'Нарххо 2024'!CF506</f>
        <v>0</v>
      </c>
      <c r="CG506" s="135">
        <f>'Нарххо 2024'!CG506</f>
        <v>0</v>
      </c>
      <c r="CH506" s="169">
        <f>'Нарххо 2024'!CH506</f>
        <v>10.93</v>
      </c>
    </row>
    <row r="507" spans="1:86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261"/>
      <c r="CG507" s="1"/>
      <c r="CH507" s="261"/>
    </row>
    <row r="508" spans="1:86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261"/>
      <c r="CG508" s="1"/>
      <c r="CH508" s="261"/>
    </row>
    <row r="509" spans="1:86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261"/>
      <c r="CG509" s="1"/>
      <c r="CH509" s="261"/>
    </row>
    <row r="510" spans="1:86" ht="18" x14ac:dyDescent="0.25">
      <c r="A510" s="299" t="s">
        <v>255</v>
      </c>
      <c r="B510" s="299"/>
      <c r="C510" s="306"/>
      <c r="D510" s="306"/>
      <c r="E510" s="306"/>
      <c r="F510" s="306"/>
      <c r="G510" s="306"/>
      <c r="H510" s="306"/>
      <c r="I510" s="306"/>
      <c r="J510" s="306"/>
      <c r="K510" s="306"/>
      <c r="L510" s="306"/>
      <c r="M510" s="306"/>
      <c r="N510" s="306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99"/>
      <c r="AK510" s="299"/>
      <c r="AL510" s="299"/>
      <c r="AM510" s="299"/>
      <c r="AN510" s="299"/>
      <c r="AO510" s="299"/>
      <c r="AP510" s="299"/>
      <c r="AQ510" s="299"/>
      <c r="AR510" s="299"/>
      <c r="AS510" s="299"/>
      <c r="AT510" s="299"/>
      <c r="AU510" s="299"/>
      <c r="AV510" s="299"/>
      <c r="AW510" s="299"/>
      <c r="AX510" s="299"/>
      <c r="AY510" s="299"/>
      <c r="AZ510" s="299"/>
      <c r="BA510" s="299"/>
      <c r="BB510" s="299"/>
      <c r="BC510" s="299"/>
      <c r="BD510" s="299"/>
      <c r="BE510" s="299"/>
      <c r="BF510" s="299"/>
      <c r="BG510" s="299"/>
      <c r="BH510" s="299"/>
      <c r="BI510" s="299"/>
      <c r="BJ510" s="299"/>
      <c r="BK510" s="299"/>
      <c r="BL510" s="299"/>
      <c r="BM510" s="299"/>
      <c r="BN510" s="299"/>
      <c r="BO510" s="299"/>
      <c r="BP510" s="299"/>
      <c r="BQ510" s="299"/>
      <c r="BR510" s="299"/>
      <c r="BS510" s="299"/>
      <c r="BT510" s="299"/>
      <c r="BU510" s="299"/>
      <c r="BV510" s="299"/>
      <c r="BW510" s="299"/>
      <c r="BX510" s="299"/>
      <c r="BY510" s="299"/>
      <c r="BZ510" s="299"/>
      <c r="CA510" s="299"/>
      <c r="CB510" s="299"/>
      <c r="CC510" s="299"/>
      <c r="CD510" s="299"/>
      <c r="CE510" s="299"/>
      <c r="CF510" s="299"/>
      <c r="CG510" s="299"/>
      <c r="CH510" s="299"/>
    </row>
    <row r="511" spans="1:86" x14ac:dyDescent="0.3">
      <c r="A511" s="274" t="s">
        <v>156</v>
      </c>
      <c r="B511" s="275"/>
      <c r="C511" s="365" t="s">
        <v>268</v>
      </c>
      <c r="D511" s="306"/>
      <c r="E511" s="30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0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  <c r="AA511" s="301"/>
      <c r="AB511" s="301"/>
      <c r="AC511" s="301"/>
      <c r="AD511" s="301"/>
      <c r="AE511" s="301"/>
      <c r="AF511" s="301"/>
      <c r="AG511" s="301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1"/>
      <c r="AR511" s="301"/>
      <c r="AS511" s="301"/>
      <c r="AT511" s="301"/>
      <c r="AU511" s="301"/>
      <c r="AV511" s="301"/>
      <c r="AW511" s="301"/>
      <c r="AX511" s="301"/>
      <c r="AY511" s="301"/>
      <c r="AZ511" s="301"/>
      <c r="BA511" s="301"/>
      <c r="BB511" s="301"/>
      <c r="BC511" s="301"/>
      <c r="BD511" s="301"/>
      <c r="BE511" s="301"/>
      <c r="BF511" s="301"/>
      <c r="BG511" s="301"/>
      <c r="BH511" s="301"/>
      <c r="BI511" s="301"/>
      <c r="BJ511" s="301"/>
      <c r="BK511" s="301"/>
      <c r="BL511" s="301"/>
      <c r="BM511" s="301"/>
      <c r="BN511" s="301"/>
      <c r="BO511" s="301"/>
      <c r="BP511" s="301"/>
      <c r="BQ511" s="301"/>
      <c r="BR511" s="301"/>
      <c r="BS511" s="301"/>
      <c r="BT511" s="301"/>
      <c r="BU511" s="301"/>
      <c r="BV511" s="301"/>
      <c r="BW511" s="301"/>
      <c r="BX511" s="301"/>
      <c r="BY511" s="301"/>
      <c r="BZ511" s="301"/>
      <c r="CA511" s="301"/>
      <c r="CB511" s="301"/>
      <c r="CC511" s="301"/>
      <c r="CD511" s="301"/>
      <c r="CE511" s="301"/>
      <c r="CF511" s="301"/>
      <c r="CG511" s="301"/>
      <c r="CH511" s="302"/>
    </row>
    <row r="512" spans="1:86" ht="18.75" customHeight="1" x14ac:dyDescent="0.3">
      <c r="A512" s="218"/>
      <c r="B512" s="198"/>
      <c r="C512" s="361" t="s">
        <v>139</v>
      </c>
      <c r="D512" s="362"/>
      <c r="E512" s="362"/>
      <c r="F512" s="363"/>
      <c r="G512" s="360" t="s">
        <v>256</v>
      </c>
      <c r="H512" s="358" t="s">
        <v>139</v>
      </c>
      <c r="I512" s="359"/>
      <c r="J512" s="359"/>
      <c r="K512" s="364"/>
      <c r="L512" s="360" t="s">
        <v>256</v>
      </c>
      <c r="M512" s="358" t="s">
        <v>139</v>
      </c>
      <c r="N512" s="359"/>
      <c r="O512" s="359"/>
      <c r="P512" s="364"/>
      <c r="Q512" s="360" t="s">
        <v>256</v>
      </c>
      <c r="R512" s="358" t="s">
        <v>139</v>
      </c>
      <c r="S512" s="359"/>
      <c r="T512" s="359"/>
      <c r="U512" s="359"/>
      <c r="V512" s="364"/>
      <c r="W512" s="360" t="s">
        <v>256</v>
      </c>
      <c r="X512" s="358" t="s">
        <v>139</v>
      </c>
      <c r="Y512" s="359"/>
      <c r="Z512" s="359"/>
      <c r="AA512" s="364"/>
      <c r="AB512" s="360" t="s">
        <v>256</v>
      </c>
      <c r="AC512" s="358" t="s">
        <v>139</v>
      </c>
      <c r="AD512" s="359"/>
      <c r="AE512" s="359"/>
      <c r="AF512" s="364"/>
      <c r="AG512" s="360" t="s">
        <v>256</v>
      </c>
      <c r="AH512" s="358" t="s">
        <v>139</v>
      </c>
      <c r="AI512" s="359"/>
      <c r="AJ512" s="359"/>
      <c r="AK512" s="359"/>
      <c r="AL512" s="364"/>
      <c r="AM512" s="360" t="s">
        <v>256</v>
      </c>
      <c r="AN512" s="358" t="s">
        <v>139</v>
      </c>
      <c r="AO512" s="359"/>
      <c r="AP512" s="359"/>
      <c r="AQ512" s="364"/>
      <c r="AR512" s="360" t="s">
        <v>256</v>
      </c>
      <c r="AS512" s="358" t="s">
        <v>139</v>
      </c>
      <c r="AT512" s="359"/>
      <c r="AU512" s="359"/>
      <c r="AV512" s="359"/>
      <c r="AW512" s="256"/>
      <c r="AX512" s="360" t="s">
        <v>256</v>
      </c>
      <c r="AY512" s="358" t="s">
        <v>139</v>
      </c>
      <c r="AZ512" s="359"/>
      <c r="BA512" s="359"/>
      <c r="BB512" s="364"/>
      <c r="BC512" s="360" t="s">
        <v>256</v>
      </c>
      <c r="BD512" s="358" t="s">
        <v>139</v>
      </c>
      <c r="BE512" s="359"/>
      <c r="BF512" s="359"/>
      <c r="BG512" s="364"/>
      <c r="BH512" s="360" t="s">
        <v>256</v>
      </c>
      <c r="BI512" s="358" t="s">
        <v>139</v>
      </c>
      <c r="BJ512" s="359"/>
      <c r="BK512" s="359"/>
      <c r="BL512" s="364"/>
      <c r="BM512" s="266"/>
      <c r="BN512" s="360" t="s">
        <v>256</v>
      </c>
      <c r="BO512" s="358" t="s">
        <v>316</v>
      </c>
      <c r="BP512" s="359"/>
      <c r="BQ512" s="359"/>
      <c r="BR512" s="359"/>
      <c r="BS512" s="360" t="s">
        <v>256</v>
      </c>
      <c r="BT512" s="358" t="s">
        <v>316</v>
      </c>
      <c r="BU512" s="359"/>
      <c r="BV512" s="359"/>
      <c r="BW512" s="359"/>
      <c r="BX512" s="360" t="s">
        <v>256</v>
      </c>
      <c r="BY512" s="358" t="s">
        <v>316</v>
      </c>
      <c r="BZ512" s="359"/>
      <c r="CA512" s="359"/>
      <c r="CB512" s="360" t="s">
        <v>256</v>
      </c>
      <c r="CC512" s="358" t="s">
        <v>316</v>
      </c>
      <c r="CD512" s="359"/>
      <c r="CE512" s="359"/>
      <c r="CF512" s="359"/>
      <c r="CG512" s="359"/>
      <c r="CH512" s="360" t="s">
        <v>256</v>
      </c>
    </row>
    <row r="513" spans="1:86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1"/>
      <c r="H513" s="138" t="s">
        <v>141</v>
      </c>
      <c r="I513" s="138" t="s">
        <v>142</v>
      </c>
      <c r="J513" s="138" t="s">
        <v>143</v>
      </c>
      <c r="K513" s="138" t="s">
        <v>144</v>
      </c>
      <c r="L513" s="281"/>
      <c r="M513" s="138" t="s">
        <v>145</v>
      </c>
      <c r="N513" s="138" t="s">
        <v>146</v>
      </c>
      <c r="O513" s="138" t="s">
        <v>147</v>
      </c>
      <c r="P513" s="138" t="s">
        <v>148</v>
      </c>
      <c r="Q513" s="281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1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1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1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1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1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1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1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1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1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1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1"/>
      <c r="BY513" s="138" t="s">
        <v>326</v>
      </c>
      <c r="BZ513" s="138" t="s">
        <v>146</v>
      </c>
      <c r="CA513" s="138" t="s">
        <v>327</v>
      </c>
      <c r="CB513" s="281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1"/>
    </row>
    <row r="514" spans="1:86" ht="18" x14ac:dyDescent="0.25">
      <c r="A514" s="282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</row>
    <row r="515" spans="1:86" ht="18" x14ac:dyDescent="0.25">
      <c r="A515" s="283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0</v>
      </c>
      <c r="CF515" s="135">
        <f>'Нарххо 2024'!CF515</f>
        <v>0</v>
      </c>
      <c r="CG515" s="135">
        <f>'Нарххо 2024'!CG515</f>
        <v>0</v>
      </c>
      <c r="CH515" s="169">
        <f>'Нарххо 2024'!CH515</f>
        <v>5.85</v>
      </c>
    </row>
    <row r="516" spans="1:86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0</v>
      </c>
      <c r="CF516" s="135">
        <f>'Нарххо 2024'!CF516</f>
        <v>0</v>
      </c>
      <c r="CG516" s="135">
        <f>'Нарххо 2024'!CG516</f>
        <v>0</v>
      </c>
      <c r="CH516" s="169">
        <f>'Нарххо 2024'!CH516</f>
        <v>6.6</v>
      </c>
    </row>
    <row r="517" spans="1:86" ht="18" x14ac:dyDescent="0.25">
      <c r="A517" s="282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0</v>
      </c>
      <c r="CG517" s="135">
        <f>'Нарххо 2024'!CG517</f>
        <v>0</v>
      </c>
      <c r="CH517" s="169" t="e">
        <f>'Нарххо 2024'!CH517</f>
        <v>#DIV/0!</v>
      </c>
    </row>
    <row r="518" spans="1:86" ht="18" x14ac:dyDescent="0.25">
      <c r="A518" s="283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0</v>
      </c>
      <c r="CF518" s="135">
        <f>'Нарххо 2024'!CF518</f>
        <v>0</v>
      </c>
      <c r="CG518" s="135">
        <f>'Нарххо 2024'!CG518</f>
        <v>0</v>
      </c>
      <c r="CH518" s="169">
        <f>'Нарххо 2024'!CH518</f>
        <v>3.3250000000000002</v>
      </c>
    </row>
    <row r="519" spans="1:86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0</v>
      </c>
      <c r="CF519" s="135">
        <f>'Нарххо 2024'!CF519</f>
        <v>0</v>
      </c>
      <c r="CG519" s="135">
        <f>'Нарххо 2024'!CG519</f>
        <v>0</v>
      </c>
      <c r="CH519" s="169">
        <f>'Нарххо 2024'!CH519</f>
        <v>4.8499999999999996</v>
      </c>
    </row>
    <row r="520" spans="1:86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0</v>
      </c>
      <c r="CF520" s="135">
        <f>'Нарххо 2024'!CF520</f>
        <v>0</v>
      </c>
      <c r="CG520" s="135">
        <f>'Нарххо 2024'!CG520</f>
        <v>0</v>
      </c>
      <c r="CH520" s="169">
        <f>'Нарххо 2024'!CH520</f>
        <v>17.5</v>
      </c>
    </row>
    <row r="521" spans="1:86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0</v>
      </c>
      <c r="CF521" s="135">
        <f>'Нарххо 2024'!CF521</f>
        <v>0</v>
      </c>
      <c r="CG521" s="135">
        <f>'Нарххо 2024'!CG521</f>
        <v>0</v>
      </c>
      <c r="CH521" s="169">
        <f>'Нарххо 2024'!CH521</f>
        <v>15.5</v>
      </c>
    </row>
    <row r="522" spans="1:86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0</v>
      </c>
      <c r="CF522" s="135">
        <f>'Нарххо 2024'!CF522</f>
        <v>0</v>
      </c>
      <c r="CG522" s="135">
        <f>'Нарххо 2024'!CG522</f>
        <v>0</v>
      </c>
      <c r="CH522" s="169">
        <f>'Нарххо 2024'!CH522</f>
        <v>9</v>
      </c>
    </row>
    <row r="523" spans="1:86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0</v>
      </c>
      <c r="CF523" s="135">
        <f>'Нарххо 2024'!CF523</f>
        <v>0</v>
      </c>
      <c r="CG523" s="135">
        <f>'Нарххо 2024'!CG523</f>
        <v>0</v>
      </c>
      <c r="CH523" s="169">
        <f>'Нарххо 2024'!CH523</f>
        <v>13.5</v>
      </c>
    </row>
    <row r="524" spans="1:86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0</v>
      </c>
      <c r="CF524" s="135">
        <f>'Нарххо 2024'!CF524</f>
        <v>0</v>
      </c>
      <c r="CG524" s="135">
        <f>'Нарххо 2024'!CG524</f>
        <v>0</v>
      </c>
      <c r="CH524" s="169">
        <f>'Нарххо 2024'!CH524</f>
        <v>16.3</v>
      </c>
    </row>
    <row r="525" spans="1:86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0</v>
      </c>
      <c r="CF525" s="135">
        <f>'Нарххо 2024'!CF525</f>
        <v>0</v>
      </c>
      <c r="CG525" s="135">
        <f>'Нарххо 2024'!CG525</f>
        <v>0</v>
      </c>
      <c r="CH525" s="169">
        <f>'Нарххо 2024'!CH525</f>
        <v>16.799999999999997</v>
      </c>
    </row>
    <row r="526" spans="1:86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0</v>
      </c>
      <c r="CF526" s="135">
        <f>'Нарххо 2024'!CF526</f>
        <v>0</v>
      </c>
      <c r="CG526" s="135">
        <f>'Нарххо 2024'!CG526</f>
        <v>0</v>
      </c>
      <c r="CH526" s="169">
        <f>'Нарххо 2024'!CH526</f>
        <v>90.5</v>
      </c>
    </row>
    <row r="527" spans="1:86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0</v>
      </c>
      <c r="CF527" s="135">
        <f>'Нарххо 2024'!CF527</f>
        <v>0</v>
      </c>
      <c r="CG527" s="135">
        <f>'Нарххо 2024'!CG527</f>
        <v>0</v>
      </c>
      <c r="CH527" s="169">
        <f>'Нарххо 2024'!CH527</f>
        <v>94</v>
      </c>
    </row>
    <row r="528" spans="1:86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0</v>
      </c>
      <c r="CF528" s="135">
        <f>'Нарххо 2024'!CF528</f>
        <v>0</v>
      </c>
      <c r="CG528" s="135">
        <f>'Нарххо 2024'!CG528</f>
        <v>0</v>
      </c>
      <c r="CH528" s="169">
        <f>'Нарххо 2024'!CH528</f>
        <v>6.85</v>
      </c>
    </row>
    <row r="529" spans="1:86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0</v>
      </c>
      <c r="CF529" s="135">
        <f>'Нарххо 2024'!CF529</f>
        <v>0</v>
      </c>
      <c r="CG529" s="135">
        <f>'Нарххо 2024'!CG529</f>
        <v>0</v>
      </c>
      <c r="CH529" s="169">
        <f>'Нарххо 2024'!CH529</f>
        <v>12.98</v>
      </c>
    </row>
    <row r="530" spans="1:86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0</v>
      </c>
      <c r="CF530" s="135">
        <f>'Нарххо 2024'!CF530</f>
        <v>0</v>
      </c>
      <c r="CG530" s="135">
        <f>'Нарххо 2024'!CG530</f>
        <v>0</v>
      </c>
      <c r="CH530" s="169">
        <f>'Нарххо 2024'!CH530</f>
        <v>11</v>
      </c>
    </row>
    <row r="531" spans="1:86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0</v>
      </c>
      <c r="CF531" s="135">
        <f>'Нарххо 2024'!CF531</f>
        <v>0</v>
      </c>
      <c r="CG531" s="135">
        <f>'Нарххо 2024'!CG531</f>
        <v>0</v>
      </c>
      <c r="CH531" s="169">
        <f>'Нарххо 2024'!CH531</f>
        <v>42</v>
      </c>
    </row>
    <row r="532" spans="1:86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0</v>
      </c>
      <c r="CF532" s="135">
        <f>'Нарххо 2024'!CF532</f>
        <v>0</v>
      </c>
      <c r="CG532" s="135">
        <f>'Нарххо 2024'!CG532</f>
        <v>0</v>
      </c>
      <c r="CH532" s="169">
        <f>'Нарххо 2024'!CH532</f>
        <v>42</v>
      </c>
    </row>
    <row r="533" spans="1:86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0</v>
      </c>
      <c r="CF533" s="135">
        <f>'Нарххо 2024'!CF533</f>
        <v>0</v>
      </c>
      <c r="CG533" s="135">
        <f>'Нарххо 2024'!CG533</f>
        <v>0</v>
      </c>
      <c r="CH533" s="169">
        <f>'Нарххо 2024'!CH533</f>
        <v>4.84</v>
      </c>
    </row>
    <row r="534" spans="1:86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0</v>
      </c>
      <c r="CF534" s="135">
        <f>'Нарххо 2024'!CF534</f>
        <v>0</v>
      </c>
      <c r="CG534" s="135">
        <f>'Нарххо 2024'!CG534</f>
        <v>0</v>
      </c>
      <c r="CH534" s="169">
        <f>'Нарххо 2024'!CH534</f>
        <v>4.0999999999999996</v>
      </c>
    </row>
    <row r="535" spans="1:86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0</v>
      </c>
      <c r="CF535" s="135">
        <f>'Нарххо 2024'!CF535</f>
        <v>0</v>
      </c>
      <c r="CG535" s="135">
        <f>'Нарххо 2024'!CG535</f>
        <v>0</v>
      </c>
      <c r="CH535" s="169">
        <f>'Нарххо 2024'!CH535</f>
        <v>3.6850000000000001</v>
      </c>
    </row>
    <row r="536" spans="1:86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0</v>
      </c>
      <c r="CF536" s="135">
        <f>'Нарххо 2024'!CF536</f>
        <v>0</v>
      </c>
      <c r="CG536" s="135">
        <f>'Нарххо 2024'!CG536</f>
        <v>0</v>
      </c>
      <c r="CH536" s="169">
        <f>'Нарххо 2024'!CH536</f>
        <v>18</v>
      </c>
    </row>
    <row r="537" spans="1:86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0</v>
      </c>
      <c r="CF537" s="135">
        <f>'Нарххо 2024'!CF537</f>
        <v>0</v>
      </c>
      <c r="CG537" s="135">
        <f>'Нарххо 2024'!CG537</f>
        <v>0</v>
      </c>
      <c r="CH537" s="169">
        <f>'Нарххо 2024'!CH537</f>
        <v>19</v>
      </c>
    </row>
    <row r="538" spans="1:86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0</v>
      </c>
      <c r="CF538" s="135">
        <f>'Нарххо 2024'!CF538</f>
        <v>0</v>
      </c>
      <c r="CG538" s="135">
        <f>'Нарххо 2024'!CG538</f>
        <v>0</v>
      </c>
      <c r="CH538" s="169">
        <f>'Нарххо 2024'!CH538</f>
        <v>19.25</v>
      </c>
    </row>
    <row r="539" spans="1:86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0</v>
      </c>
      <c r="CF539" s="135">
        <f>'Нарххо 2024'!CF539</f>
        <v>0</v>
      </c>
      <c r="CG539" s="135">
        <f>'Нарххо 2024'!CG539</f>
        <v>0</v>
      </c>
      <c r="CH539" s="169">
        <f>'Нарххо 2024'!CH539</f>
        <v>3</v>
      </c>
    </row>
    <row r="540" spans="1:86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0</v>
      </c>
      <c r="CF540" s="135">
        <f>'Нарххо 2024'!CF540</f>
        <v>0</v>
      </c>
      <c r="CG540" s="135">
        <f>'Нарххо 2024'!CG540</f>
        <v>0</v>
      </c>
      <c r="CH540" s="169">
        <f>'Нарххо 2024'!CH540</f>
        <v>2.5</v>
      </c>
    </row>
    <row r="541" spans="1:86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0</v>
      </c>
      <c r="CF541" s="135">
        <f>'Нарххо 2024'!CF541</f>
        <v>0</v>
      </c>
      <c r="CG541" s="135">
        <f>'Нарххо 2024'!CG541</f>
        <v>0</v>
      </c>
      <c r="CH541" s="169">
        <f>'Нарххо 2024'!CH541</f>
        <v>40</v>
      </c>
    </row>
    <row r="542" spans="1:86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0</v>
      </c>
      <c r="CF542" s="135">
        <f>'Нарххо 2024'!CF542</f>
        <v>0</v>
      </c>
      <c r="CG542" s="135">
        <f>'Нарххо 2024'!CG542</f>
        <v>0</v>
      </c>
      <c r="CH542" s="169">
        <f>'Нарххо 2024'!CH542</f>
        <v>6.8249999999999993</v>
      </c>
    </row>
    <row r="543" spans="1:86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0</v>
      </c>
      <c r="CF543" s="135">
        <f>'Нарххо 2024'!CF543</f>
        <v>0</v>
      </c>
      <c r="CG543" s="135">
        <f>'Нарххо 2024'!CG543</f>
        <v>0</v>
      </c>
      <c r="CH543" s="169">
        <f>'Нарххо 2024'!CH543</f>
        <v>10.45</v>
      </c>
    </row>
    <row r="544" spans="1:86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0</v>
      </c>
      <c r="CF544" s="135">
        <f>'Нарххо 2024'!CF544</f>
        <v>0</v>
      </c>
      <c r="CG544" s="135">
        <f>'Нарххо 2024'!CG544</f>
        <v>0</v>
      </c>
      <c r="CH544" s="169">
        <f>'Нарххо 2024'!CH544</f>
        <v>10.6</v>
      </c>
    </row>
    <row r="545" spans="1:86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</row>
    <row r="546" spans="1:86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0</v>
      </c>
      <c r="CF546" s="135">
        <f>'Нарххо 2024'!CF546</f>
        <v>0</v>
      </c>
      <c r="CG546" s="135">
        <f>'Нарххо 2024'!CG546</f>
        <v>0</v>
      </c>
      <c r="CH546" s="169">
        <f>'Нарххо 2024'!CH546</f>
        <v>10.85</v>
      </c>
    </row>
    <row r="547" spans="1:86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0</v>
      </c>
      <c r="CF547" s="135">
        <f>'Нарххо 2024'!CF547</f>
        <v>0</v>
      </c>
      <c r="CG547" s="135">
        <f>'Нарххо 2024'!CG547</f>
        <v>0</v>
      </c>
      <c r="CH547" s="169">
        <f>'Нарххо 2024'!CH547</f>
        <v>10.95</v>
      </c>
    </row>
    <row r="548" spans="1:86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261"/>
      <c r="CG548" s="1"/>
      <c r="CH548" s="261"/>
    </row>
    <row r="549" spans="1:86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261"/>
      <c r="CG549" s="1"/>
      <c r="CH549" s="261"/>
    </row>
    <row r="550" spans="1:86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261"/>
      <c r="CG550" s="1"/>
      <c r="CH550" s="261"/>
    </row>
    <row r="551" spans="1:86" ht="18" x14ac:dyDescent="0.25">
      <c r="A551" s="299" t="s">
        <v>255</v>
      </c>
      <c r="B551" s="299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99"/>
      <c r="AK551" s="299"/>
      <c r="AL551" s="299"/>
      <c r="AM551" s="299"/>
      <c r="AN551" s="299"/>
      <c r="AO551" s="299"/>
      <c r="AP551" s="299"/>
      <c r="AQ551" s="299"/>
      <c r="AR551" s="299"/>
      <c r="AS551" s="299"/>
      <c r="AT551" s="299"/>
      <c r="AU551" s="299"/>
      <c r="AV551" s="299"/>
      <c r="AW551" s="299"/>
      <c r="AX551" s="299"/>
      <c r="AY551" s="299"/>
      <c r="AZ551" s="299"/>
      <c r="BA551" s="299"/>
      <c r="BB551" s="299"/>
      <c r="BC551" s="299"/>
      <c r="BD551" s="299"/>
      <c r="BE551" s="299"/>
      <c r="BF551" s="299"/>
      <c r="BG551" s="299"/>
      <c r="BH551" s="299"/>
      <c r="BI551" s="299"/>
      <c r="BJ551" s="299"/>
      <c r="BK551" s="299"/>
      <c r="BL551" s="299"/>
      <c r="BM551" s="299"/>
      <c r="BN551" s="299"/>
      <c r="BO551" s="299"/>
      <c r="BP551" s="299"/>
      <c r="BQ551" s="299"/>
      <c r="BR551" s="299"/>
      <c r="BS551" s="299"/>
      <c r="BT551" s="299"/>
      <c r="BU551" s="299"/>
      <c r="BV551" s="299"/>
      <c r="BW551" s="299"/>
      <c r="BX551" s="299"/>
      <c r="BY551" s="299"/>
      <c r="BZ551" s="299"/>
      <c r="CA551" s="299"/>
      <c r="CB551" s="299"/>
      <c r="CC551" s="299"/>
      <c r="CD551" s="299"/>
      <c r="CE551" s="299"/>
      <c r="CF551" s="299"/>
      <c r="CG551" s="299"/>
      <c r="CH551" s="299"/>
    </row>
    <row r="552" spans="1:86" x14ac:dyDescent="0.3">
      <c r="A552" s="274" t="s">
        <v>156</v>
      </c>
      <c r="B552" s="275"/>
      <c r="C552" s="365" t="s">
        <v>269</v>
      </c>
      <c r="D552" s="306"/>
      <c r="E552" s="30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0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301"/>
      <c r="AH552" s="301"/>
      <c r="AI552" s="301"/>
      <c r="AJ552" s="301"/>
      <c r="AK552" s="301"/>
      <c r="AL552" s="301"/>
      <c r="AM552" s="301"/>
      <c r="AN552" s="301"/>
      <c r="AO552" s="301"/>
      <c r="AP552" s="301"/>
      <c r="AQ552" s="301"/>
      <c r="AR552" s="301"/>
      <c r="AS552" s="301"/>
      <c r="AT552" s="301"/>
      <c r="AU552" s="301"/>
      <c r="AV552" s="301"/>
      <c r="AW552" s="301"/>
      <c r="AX552" s="301"/>
      <c r="AY552" s="301"/>
      <c r="AZ552" s="301"/>
      <c r="BA552" s="301"/>
      <c r="BB552" s="301"/>
      <c r="BC552" s="301"/>
      <c r="BD552" s="301"/>
      <c r="BE552" s="301"/>
      <c r="BF552" s="301"/>
      <c r="BG552" s="301"/>
      <c r="BH552" s="301"/>
      <c r="BI552" s="301"/>
      <c r="BJ552" s="301"/>
      <c r="BK552" s="301"/>
      <c r="BL552" s="301"/>
      <c r="BM552" s="301"/>
      <c r="BN552" s="301"/>
      <c r="BO552" s="301"/>
      <c r="BP552" s="301"/>
      <c r="BQ552" s="301"/>
      <c r="BR552" s="301"/>
      <c r="BS552" s="301"/>
      <c r="BT552" s="301"/>
      <c r="BU552" s="301"/>
      <c r="BV552" s="301"/>
      <c r="BW552" s="301"/>
      <c r="BX552" s="301"/>
      <c r="BY552" s="301"/>
      <c r="BZ552" s="301"/>
      <c r="CA552" s="301"/>
      <c r="CB552" s="301"/>
      <c r="CC552" s="301"/>
      <c r="CD552" s="301"/>
      <c r="CE552" s="301"/>
      <c r="CF552" s="301"/>
      <c r="CG552" s="301"/>
      <c r="CH552" s="302"/>
    </row>
    <row r="553" spans="1:86" ht="18.75" customHeight="1" x14ac:dyDescent="0.3">
      <c r="A553" s="218"/>
      <c r="B553" s="198"/>
      <c r="C553" s="361" t="s">
        <v>139</v>
      </c>
      <c r="D553" s="362"/>
      <c r="E553" s="362"/>
      <c r="F553" s="363"/>
      <c r="G553" s="360" t="s">
        <v>256</v>
      </c>
      <c r="H553" s="358" t="s">
        <v>139</v>
      </c>
      <c r="I553" s="359"/>
      <c r="J553" s="359"/>
      <c r="K553" s="364"/>
      <c r="L553" s="360" t="s">
        <v>256</v>
      </c>
      <c r="M553" s="358" t="s">
        <v>139</v>
      </c>
      <c r="N553" s="359"/>
      <c r="O553" s="359"/>
      <c r="P553" s="364"/>
      <c r="Q553" s="360" t="s">
        <v>256</v>
      </c>
      <c r="R553" s="358" t="s">
        <v>139</v>
      </c>
      <c r="S553" s="359"/>
      <c r="T553" s="359"/>
      <c r="U553" s="359"/>
      <c r="V553" s="364"/>
      <c r="W553" s="360" t="s">
        <v>256</v>
      </c>
      <c r="X553" s="358" t="s">
        <v>139</v>
      </c>
      <c r="Y553" s="359"/>
      <c r="Z553" s="359"/>
      <c r="AA553" s="364"/>
      <c r="AB553" s="360" t="s">
        <v>256</v>
      </c>
      <c r="AC553" s="358" t="s">
        <v>139</v>
      </c>
      <c r="AD553" s="359"/>
      <c r="AE553" s="359"/>
      <c r="AF553" s="364"/>
      <c r="AG553" s="360" t="s">
        <v>256</v>
      </c>
      <c r="AH553" s="358" t="s">
        <v>139</v>
      </c>
      <c r="AI553" s="359"/>
      <c r="AJ553" s="359"/>
      <c r="AK553" s="359"/>
      <c r="AL553" s="364"/>
      <c r="AM553" s="360" t="s">
        <v>256</v>
      </c>
      <c r="AN553" s="358" t="s">
        <v>139</v>
      </c>
      <c r="AO553" s="359"/>
      <c r="AP553" s="359"/>
      <c r="AQ553" s="364"/>
      <c r="AR553" s="360" t="s">
        <v>256</v>
      </c>
      <c r="AS553" s="358" t="s">
        <v>139</v>
      </c>
      <c r="AT553" s="359"/>
      <c r="AU553" s="359"/>
      <c r="AV553" s="359"/>
      <c r="AW553" s="256"/>
      <c r="AX553" s="360" t="s">
        <v>256</v>
      </c>
      <c r="AY553" s="358" t="s">
        <v>139</v>
      </c>
      <c r="AZ553" s="359"/>
      <c r="BA553" s="359"/>
      <c r="BB553" s="364"/>
      <c r="BC553" s="360" t="s">
        <v>256</v>
      </c>
      <c r="BD553" s="358" t="s">
        <v>139</v>
      </c>
      <c r="BE553" s="359"/>
      <c r="BF553" s="359"/>
      <c r="BG553" s="364"/>
      <c r="BH553" s="360" t="s">
        <v>256</v>
      </c>
      <c r="BI553" s="358" t="s">
        <v>139</v>
      </c>
      <c r="BJ553" s="359"/>
      <c r="BK553" s="359"/>
      <c r="BL553" s="364"/>
      <c r="BM553" s="266"/>
      <c r="BN553" s="360" t="s">
        <v>256</v>
      </c>
      <c r="BO553" s="358" t="s">
        <v>316</v>
      </c>
      <c r="BP553" s="359"/>
      <c r="BQ553" s="359"/>
      <c r="BR553" s="359"/>
      <c r="BS553" s="360" t="s">
        <v>256</v>
      </c>
      <c r="BT553" s="358" t="s">
        <v>316</v>
      </c>
      <c r="BU553" s="359"/>
      <c r="BV553" s="359"/>
      <c r="BW553" s="359"/>
      <c r="BX553" s="360" t="s">
        <v>256</v>
      </c>
      <c r="BY553" s="358" t="s">
        <v>316</v>
      </c>
      <c r="BZ553" s="359"/>
      <c r="CA553" s="359"/>
      <c r="CB553" s="360" t="s">
        <v>256</v>
      </c>
      <c r="CC553" s="358" t="s">
        <v>316</v>
      </c>
      <c r="CD553" s="359"/>
      <c r="CE553" s="359"/>
      <c r="CF553" s="359"/>
      <c r="CG553" s="359"/>
      <c r="CH553" s="360" t="s">
        <v>256</v>
      </c>
    </row>
    <row r="554" spans="1:86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1"/>
      <c r="H554" s="138" t="s">
        <v>141</v>
      </c>
      <c r="I554" s="138" t="s">
        <v>142</v>
      </c>
      <c r="J554" s="138" t="s">
        <v>143</v>
      </c>
      <c r="K554" s="138" t="s">
        <v>144</v>
      </c>
      <c r="L554" s="281"/>
      <c r="M554" s="138" t="s">
        <v>145</v>
      </c>
      <c r="N554" s="138" t="s">
        <v>146</v>
      </c>
      <c r="O554" s="138" t="s">
        <v>147</v>
      </c>
      <c r="P554" s="138" t="s">
        <v>148</v>
      </c>
      <c r="Q554" s="281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1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1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1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1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1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1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1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1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1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1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1"/>
      <c r="BY554" s="138" t="s">
        <v>326</v>
      </c>
      <c r="BZ554" s="138" t="s">
        <v>146</v>
      </c>
      <c r="CA554" s="138" t="s">
        <v>327</v>
      </c>
      <c r="CB554" s="281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1"/>
    </row>
    <row r="555" spans="1:86" ht="18" x14ac:dyDescent="0.25">
      <c r="A555" s="282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</row>
    <row r="556" spans="1:86" ht="18" x14ac:dyDescent="0.25">
      <c r="A556" s="283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0</v>
      </c>
      <c r="CF556" s="135">
        <f>'Нарххо 2024'!CF556</f>
        <v>0</v>
      </c>
      <c r="CG556" s="135">
        <f>'Нарххо 2024'!CG556</f>
        <v>0</v>
      </c>
      <c r="CH556" s="169">
        <f>'Нарххо 2024'!CH556</f>
        <v>5.8</v>
      </c>
    </row>
    <row r="557" spans="1:86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0</v>
      </c>
      <c r="CF557" s="135">
        <f>'Нарххо 2024'!CF557</f>
        <v>0</v>
      </c>
      <c r="CG557" s="135">
        <f>'Нарххо 2024'!CG557</f>
        <v>0</v>
      </c>
      <c r="CH557" s="169">
        <f>'Нарххо 2024'!CH557</f>
        <v>6.5</v>
      </c>
    </row>
    <row r="558" spans="1:86" ht="18" x14ac:dyDescent="0.25">
      <c r="A558" s="282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0</v>
      </c>
      <c r="CG558" s="135">
        <f>'Нарххо 2024'!CG558</f>
        <v>0</v>
      </c>
      <c r="CH558" s="169" t="e">
        <f>'Нарххо 2024'!CH558</f>
        <v>#DIV/0!</v>
      </c>
    </row>
    <row r="559" spans="1:86" ht="18" x14ac:dyDescent="0.25">
      <c r="A559" s="283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0</v>
      </c>
      <c r="CF559" s="135">
        <f>'Нарххо 2024'!CF559</f>
        <v>0</v>
      </c>
      <c r="CG559" s="135">
        <f>'Нарххо 2024'!CG559</f>
        <v>0</v>
      </c>
      <c r="CH559" s="169">
        <f>'Нарххо 2024'!CH559</f>
        <v>3.2</v>
      </c>
    </row>
    <row r="560" spans="1:86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0</v>
      </c>
      <c r="CF560" s="135">
        <f>'Нарххо 2024'!CF560</f>
        <v>0</v>
      </c>
      <c r="CG560" s="135">
        <f>'Нарххо 2024'!CG560</f>
        <v>0</v>
      </c>
      <c r="CH560" s="169">
        <f>'Нарххо 2024'!CH560</f>
        <v>4.875</v>
      </c>
    </row>
    <row r="561" spans="1:86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0</v>
      </c>
      <c r="CF561" s="135">
        <f>'Нарххо 2024'!CF561</f>
        <v>0</v>
      </c>
      <c r="CG561" s="135">
        <f>'Нарххо 2024'!CG561</f>
        <v>0</v>
      </c>
      <c r="CH561" s="169">
        <f>'Нарххо 2024'!CH561</f>
        <v>16.399999999999999</v>
      </c>
    </row>
    <row r="562" spans="1:86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0</v>
      </c>
      <c r="CF562" s="135">
        <f>'Нарххо 2024'!CF562</f>
        <v>0</v>
      </c>
      <c r="CG562" s="135">
        <f>'Нарххо 2024'!CG562</f>
        <v>0</v>
      </c>
      <c r="CH562" s="169">
        <f>'Нарххо 2024'!CH562</f>
        <v>12.7</v>
      </c>
    </row>
    <row r="563" spans="1:86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0</v>
      </c>
      <c r="CF563" s="135">
        <f>'Нарххо 2024'!CF563</f>
        <v>0</v>
      </c>
      <c r="CG563" s="135">
        <f>'Нарххо 2024'!CG563</f>
        <v>0</v>
      </c>
      <c r="CH563" s="169">
        <f>'Нарххо 2024'!CH563</f>
        <v>6.15</v>
      </c>
    </row>
    <row r="564" spans="1:86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0</v>
      </c>
      <c r="CF564" s="135">
        <f>'Нарххо 2024'!CF564</f>
        <v>0</v>
      </c>
      <c r="CG564" s="135">
        <f>'Нарххо 2024'!CG564</f>
        <v>0</v>
      </c>
      <c r="CH564" s="169">
        <f>'Нарххо 2024'!CH564</f>
        <v>12.75</v>
      </c>
    </row>
    <row r="565" spans="1:86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0</v>
      </c>
      <c r="CF565" s="135">
        <f>'Нарххо 2024'!CF565</f>
        <v>0</v>
      </c>
      <c r="CG565" s="135">
        <f>'Нарххо 2024'!CG565</f>
        <v>0</v>
      </c>
      <c r="CH565" s="169">
        <f>'Нарххо 2024'!CH565</f>
        <v>16.2</v>
      </c>
    </row>
    <row r="566" spans="1:86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0</v>
      </c>
      <c r="CF566" s="135">
        <f>'Нарххо 2024'!CF566</f>
        <v>0</v>
      </c>
      <c r="CG566" s="135">
        <f>'Нарххо 2024'!CG566</f>
        <v>0</v>
      </c>
      <c r="CH566" s="169">
        <f>'Нарххо 2024'!CH566</f>
        <v>17.8</v>
      </c>
    </row>
    <row r="567" spans="1:86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0</v>
      </c>
      <c r="CF567" s="135">
        <f>'Нарххо 2024'!CF567</f>
        <v>0</v>
      </c>
      <c r="CG567" s="135">
        <f>'Нарххо 2024'!CG567</f>
        <v>0</v>
      </c>
      <c r="CH567" s="169">
        <f>'Нарххо 2024'!CH567</f>
        <v>89</v>
      </c>
    </row>
    <row r="568" spans="1:86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0</v>
      </c>
      <c r="CF568" s="135">
        <f>'Нарххо 2024'!CF568</f>
        <v>0</v>
      </c>
      <c r="CG568" s="135">
        <f>'Нарххо 2024'!CG568</f>
        <v>0</v>
      </c>
      <c r="CH568" s="169">
        <f>'Нарххо 2024'!CH568</f>
        <v>91</v>
      </c>
    </row>
    <row r="569" spans="1:86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0</v>
      </c>
      <c r="CF569" s="135">
        <f>'Нарххо 2024'!CF569</f>
        <v>0</v>
      </c>
      <c r="CG569" s="135">
        <f>'Нарххо 2024'!CG569</f>
        <v>0</v>
      </c>
      <c r="CH569" s="169">
        <f>'Нарххо 2024'!CH569</f>
        <v>7.25</v>
      </c>
    </row>
    <row r="570" spans="1:86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0</v>
      </c>
      <c r="CF570" s="135">
        <f>'Нарххо 2024'!CF570</f>
        <v>0</v>
      </c>
      <c r="CG570" s="135">
        <f>'Нарххо 2024'!CG570</f>
        <v>0</v>
      </c>
      <c r="CH570" s="169">
        <f>'Нарххо 2024'!CH570</f>
        <v>13</v>
      </c>
    </row>
    <row r="571" spans="1:86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0</v>
      </c>
      <c r="CF571" s="135">
        <f>'Нарххо 2024'!CF571</f>
        <v>0</v>
      </c>
      <c r="CG571" s="135">
        <f>'Нарххо 2024'!CG571</f>
        <v>0</v>
      </c>
      <c r="CH571" s="169">
        <f>'Нарххо 2024'!CH571</f>
        <v>10.5</v>
      </c>
    </row>
    <row r="572" spans="1:86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0</v>
      </c>
      <c r="CF572" s="135">
        <f>'Нарххо 2024'!CF572</f>
        <v>0</v>
      </c>
      <c r="CG572" s="135">
        <f>'Нарххо 2024'!CG572</f>
        <v>0</v>
      </c>
      <c r="CH572" s="169">
        <f>'Нарххо 2024'!CH572</f>
        <v>50</v>
      </c>
    </row>
    <row r="573" spans="1:86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0</v>
      </c>
      <c r="CF573" s="135">
        <f>'Нарххо 2024'!CF573</f>
        <v>0</v>
      </c>
      <c r="CG573" s="135">
        <f>'Нарххо 2024'!CG573</f>
        <v>0</v>
      </c>
      <c r="CH573" s="169">
        <f>'Нарххо 2024'!CH573</f>
        <v>50</v>
      </c>
    </row>
    <row r="574" spans="1:86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0</v>
      </c>
      <c r="CF574" s="135">
        <f>'Нарххо 2024'!CF574</f>
        <v>0</v>
      </c>
      <c r="CG574" s="135">
        <f>'Нарххо 2024'!CG574</f>
        <v>0</v>
      </c>
      <c r="CH574" s="169">
        <f>'Нарххо 2024'!CH574</f>
        <v>5</v>
      </c>
    </row>
    <row r="575" spans="1:86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0</v>
      </c>
      <c r="CF575" s="135">
        <f>'Нарххо 2024'!CF575</f>
        <v>0</v>
      </c>
      <c r="CG575" s="135">
        <f>'Нарххо 2024'!CG575</f>
        <v>0</v>
      </c>
      <c r="CH575" s="169">
        <f>'Нарххо 2024'!CH575</f>
        <v>4</v>
      </c>
    </row>
    <row r="576" spans="1:86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0</v>
      </c>
      <c r="CF576" s="135">
        <f>'Нарххо 2024'!CF576</f>
        <v>0</v>
      </c>
      <c r="CG576" s="135">
        <f>'Нарххо 2024'!CG576</f>
        <v>0</v>
      </c>
      <c r="CH576" s="169">
        <f>'Нарххо 2024'!CH576</f>
        <v>3.75</v>
      </c>
    </row>
    <row r="577" spans="1:86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0</v>
      </c>
      <c r="CF577" s="135">
        <f>'Нарххо 2024'!CF577</f>
        <v>0</v>
      </c>
      <c r="CG577" s="135">
        <f>'Нарххо 2024'!CG577</f>
        <v>0</v>
      </c>
      <c r="CH577" s="169">
        <f>'Нарххо 2024'!CH577</f>
        <v>16.25</v>
      </c>
    </row>
    <row r="578" spans="1:86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0</v>
      </c>
      <c r="CF578" s="135">
        <f>'Нарххо 2024'!CF578</f>
        <v>0</v>
      </c>
      <c r="CG578" s="135">
        <f>'Нарххо 2024'!CG578</f>
        <v>0</v>
      </c>
      <c r="CH578" s="169">
        <f>'Нарххо 2024'!CH578</f>
        <v>18</v>
      </c>
    </row>
    <row r="579" spans="1:86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0</v>
      </c>
      <c r="CF579" s="135">
        <f>'Нарххо 2024'!CF579</f>
        <v>0</v>
      </c>
      <c r="CG579" s="135">
        <f>'Нарххо 2024'!CG579</f>
        <v>0</v>
      </c>
      <c r="CH579" s="169">
        <f>'Нарххо 2024'!CH579</f>
        <v>16</v>
      </c>
    </row>
    <row r="580" spans="1:86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0</v>
      </c>
      <c r="CF580" s="135">
        <f>'Нарххо 2024'!CF580</f>
        <v>0</v>
      </c>
      <c r="CG580" s="135">
        <f>'Нарххо 2024'!CG580</f>
        <v>0</v>
      </c>
      <c r="CH580" s="169">
        <f>'Нарххо 2024'!CH580</f>
        <v>5</v>
      </c>
    </row>
    <row r="581" spans="1:86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0</v>
      </c>
      <c r="CF581" s="135">
        <f>'Нарххо 2024'!CF581</f>
        <v>0</v>
      </c>
      <c r="CG581" s="135">
        <f>'Нарххо 2024'!CG581</f>
        <v>0</v>
      </c>
      <c r="CH581" s="169">
        <f>'Нарххо 2024'!CH581</f>
        <v>3.5</v>
      </c>
    </row>
    <row r="582" spans="1:86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0</v>
      </c>
      <c r="CF582" s="135">
        <f>'Нарххо 2024'!CF582</f>
        <v>0</v>
      </c>
      <c r="CG582" s="135">
        <f>'Нарххо 2024'!CG582</f>
        <v>0</v>
      </c>
      <c r="CH582" s="169">
        <f>'Нарххо 2024'!CH582</f>
        <v>40</v>
      </c>
    </row>
    <row r="583" spans="1:86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0</v>
      </c>
      <c r="CF583" s="135">
        <f>'Нарххо 2024'!CF583</f>
        <v>0</v>
      </c>
      <c r="CG583" s="135">
        <f>'Нарххо 2024'!CG583</f>
        <v>0</v>
      </c>
      <c r="CH583" s="169">
        <f>'Нарххо 2024'!CH583</f>
        <v>6.7</v>
      </c>
    </row>
    <row r="584" spans="1:86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0</v>
      </c>
      <c r="CF584" s="135">
        <f>'Нарххо 2024'!CF584</f>
        <v>0</v>
      </c>
      <c r="CG584" s="135">
        <f>'Нарххо 2024'!CG584</f>
        <v>0</v>
      </c>
      <c r="CH584" s="169">
        <f>'Нарххо 2024'!CH584</f>
        <v>10.4</v>
      </c>
    </row>
    <row r="585" spans="1:86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0</v>
      </c>
      <c r="CF585" s="135">
        <f>'Нарххо 2024'!CF585</f>
        <v>0</v>
      </c>
      <c r="CG585" s="135">
        <f>'Нарххо 2024'!CG585</f>
        <v>0</v>
      </c>
      <c r="CH585" s="169">
        <f>'Нарххо 2024'!CH585</f>
        <v>10</v>
      </c>
    </row>
    <row r="586" spans="1:86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</row>
    <row r="587" spans="1:86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0</v>
      </c>
      <c r="CF587" s="135">
        <f>'Нарххо 2024'!CF587</f>
        <v>0</v>
      </c>
      <c r="CG587" s="135">
        <f>'Нарххо 2024'!CG587</f>
        <v>0</v>
      </c>
      <c r="CH587" s="169">
        <f>'Нарххо 2024'!CH587</f>
        <v>10.835000000000001</v>
      </c>
    </row>
    <row r="588" spans="1:86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0</v>
      </c>
      <c r="CF588" s="135">
        <f>'Нарххо 2024'!CF588</f>
        <v>0</v>
      </c>
      <c r="CG588" s="135">
        <f>'Нарххо 2024'!CG588</f>
        <v>0</v>
      </c>
      <c r="CH588" s="169">
        <f>'Нарххо 2024'!CH588</f>
        <v>10.934999999999999</v>
      </c>
    </row>
    <row r="589" spans="1:86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261"/>
      <c r="CG589" s="1"/>
      <c r="CH589" s="261"/>
    </row>
    <row r="590" spans="1:86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261"/>
      <c r="CG590" s="1"/>
      <c r="CH590" s="261"/>
    </row>
    <row r="591" spans="1:86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261"/>
      <c r="CG591" s="1"/>
      <c r="CH591" s="261"/>
    </row>
    <row r="592" spans="1:86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261"/>
      <c r="CG592" s="1"/>
      <c r="CH592" s="261"/>
    </row>
    <row r="593" spans="1:86" ht="18" x14ac:dyDescent="0.25">
      <c r="A593" s="299" t="s">
        <v>255</v>
      </c>
      <c r="B593" s="299"/>
      <c r="C593" s="306"/>
      <c r="D593" s="306"/>
      <c r="E593" s="306"/>
      <c r="F593" s="306"/>
      <c r="G593" s="306"/>
      <c r="H593" s="306"/>
      <c r="I593" s="306"/>
      <c r="J593" s="306"/>
      <c r="K593" s="306"/>
      <c r="L593" s="306"/>
      <c r="M593" s="306"/>
      <c r="N593" s="306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99"/>
      <c r="AK593" s="299"/>
      <c r="AL593" s="299"/>
      <c r="AM593" s="299"/>
      <c r="AN593" s="299"/>
      <c r="AO593" s="299"/>
      <c r="AP593" s="299"/>
      <c r="AQ593" s="299"/>
      <c r="AR593" s="299"/>
      <c r="AS593" s="299"/>
      <c r="AT593" s="299"/>
      <c r="AU593" s="299"/>
      <c r="AV593" s="299"/>
      <c r="AW593" s="299"/>
      <c r="AX593" s="299"/>
      <c r="AY593" s="299"/>
      <c r="AZ593" s="299"/>
      <c r="BA593" s="299"/>
      <c r="BB593" s="299"/>
      <c r="BC593" s="299"/>
      <c r="BD593" s="299"/>
      <c r="BE593" s="299"/>
      <c r="BF593" s="299"/>
      <c r="BG593" s="299"/>
      <c r="BH593" s="299"/>
      <c r="BI593" s="299"/>
      <c r="BJ593" s="299"/>
      <c r="BK593" s="299"/>
      <c r="BL593" s="299"/>
      <c r="BM593" s="299"/>
      <c r="BN593" s="299"/>
      <c r="BO593" s="299"/>
      <c r="BP593" s="299"/>
      <c r="BQ593" s="299"/>
      <c r="BR593" s="299"/>
      <c r="BS593" s="299"/>
      <c r="BT593" s="299"/>
      <c r="BU593" s="299"/>
      <c r="BV593" s="299"/>
      <c r="BW593" s="299"/>
      <c r="BX593" s="299"/>
      <c r="BY593" s="299"/>
      <c r="BZ593" s="299"/>
      <c r="CA593" s="299"/>
      <c r="CB593" s="299"/>
      <c r="CC593" s="299"/>
      <c r="CD593" s="299"/>
      <c r="CE593" s="299"/>
      <c r="CF593" s="299"/>
      <c r="CG593" s="299"/>
      <c r="CH593" s="299"/>
    </row>
    <row r="594" spans="1:86" x14ac:dyDescent="0.3">
      <c r="A594" s="274" t="s">
        <v>156</v>
      </c>
      <c r="B594" s="275"/>
      <c r="C594" s="365" t="s">
        <v>270</v>
      </c>
      <c r="D594" s="306"/>
      <c r="E594" s="30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0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  <c r="AA594" s="301"/>
      <c r="AB594" s="301"/>
      <c r="AC594" s="301"/>
      <c r="AD594" s="301"/>
      <c r="AE594" s="301"/>
      <c r="AF594" s="301"/>
      <c r="AG594" s="301"/>
      <c r="AH594" s="301"/>
      <c r="AI594" s="301"/>
      <c r="AJ594" s="301"/>
      <c r="AK594" s="301"/>
      <c r="AL594" s="301"/>
      <c r="AM594" s="301"/>
      <c r="AN594" s="301"/>
      <c r="AO594" s="301"/>
      <c r="AP594" s="301"/>
      <c r="AQ594" s="301"/>
      <c r="AR594" s="301"/>
      <c r="AS594" s="301"/>
      <c r="AT594" s="301"/>
      <c r="AU594" s="301"/>
      <c r="AV594" s="301"/>
      <c r="AW594" s="301"/>
      <c r="AX594" s="301"/>
      <c r="AY594" s="301"/>
      <c r="AZ594" s="301"/>
      <c r="BA594" s="301"/>
      <c r="BB594" s="301"/>
      <c r="BC594" s="301"/>
      <c r="BD594" s="301"/>
      <c r="BE594" s="301"/>
      <c r="BF594" s="301"/>
      <c r="BG594" s="301"/>
      <c r="BH594" s="301"/>
      <c r="BI594" s="301"/>
      <c r="BJ594" s="301"/>
      <c r="BK594" s="301"/>
      <c r="BL594" s="301"/>
      <c r="BM594" s="301"/>
      <c r="BN594" s="301"/>
      <c r="BO594" s="301"/>
      <c r="BP594" s="301"/>
      <c r="BQ594" s="301"/>
      <c r="BR594" s="301"/>
      <c r="BS594" s="301"/>
      <c r="BT594" s="301"/>
      <c r="BU594" s="301"/>
      <c r="BV594" s="301"/>
      <c r="BW594" s="301"/>
      <c r="BX594" s="301"/>
      <c r="BY594" s="301"/>
      <c r="BZ594" s="301"/>
      <c r="CA594" s="301"/>
      <c r="CB594" s="301"/>
      <c r="CC594" s="301"/>
      <c r="CD594" s="301"/>
      <c r="CE594" s="301"/>
      <c r="CF594" s="301"/>
      <c r="CG594" s="301"/>
      <c r="CH594" s="302"/>
    </row>
    <row r="595" spans="1:86" ht="18.75" customHeight="1" x14ac:dyDescent="0.3">
      <c r="A595" s="218"/>
      <c r="B595" s="198"/>
      <c r="C595" s="361" t="s">
        <v>139</v>
      </c>
      <c r="D595" s="362"/>
      <c r="E595" s="362"/>
      <c r="F595" s="363"/>
      <c r="G595" s="360" t="s">
        <v>256</v>
      </c>
      <c r="H595" s="358" t="s">
        <v>139</v>
      </c>
      <c r="I595" s="359"/>
      <c r="J595" s="359"/>
      <c r="K595" s="364"/>
      <c r="L595" s="360" t="s">
        <v>256</v>
      </c>
      <c r="M595" s="358" t="s">
        <v>139</v>
      </c>
      <c r="N595" s="359"/>
      <c r="O595" s="359"/>
      <c r="P595" s="364"/>
      <c r="Q595" s="360" t="s">
        <v>256</v>
      </c>
      <c r="R595" s="358" t="s">
        <v>139</v>
      </c>
      <c r="S595" s="359"/>
      <c r="T595" s="359"/>
      <c r="U595" s="359"/>
      <c r="V595" s="364"/>
      <c r="W595" s="360" t="s">
        <v>256</v>
      </c>
      <c r="X595" s="358" t="s">
        <v>139</v>
      </c>
      <c r="Y595" s="359"/>
      <c r="Z595" s="359"/>
      <c r="AA595" s="364"/>
      <c r="AB595" s="360" t="s">
        <v>256</v>
      </c>
      <c r="AC595" s="358" t="s">
        <v>139</v>
      </c>
      <c r="AD595" s="359"/>
      <c r="AE595" s="359"/>
      <c r="AF595" s="364"/>
      <c r="AG595" s="360" t="s">
        <v>256</v>
      </c>
      <c r="AH595" s="358" t="s">
        <v>139</v>
      </c>
      <c r="AI595" s="359"/>
      <c r="AJ595" s="359"/>
      <c r="AK595" s="359"/>
      <c r="AL595" s="364"/>
      <c r="AM595" s="360" t="s">
        <v>256</v>
      </c>
      <c r="AN595" s="358" t="s">
        <v>139</v>
      </c>
      <c r="AO595" s="359"/>
      <c r="AP595" s="359"/>
      <c r="AQ595" s="364"/>
      <c r="AR595" s="360" t="s">
        <v>256</v>
      </c>
      <c r="AS595" s="358" t="s">
        <v>139</v>
      </c>
      <c r="AT595" s="359"/>
      <c r="AU595" s="359"/>
      <c r="AV595" s="359"/>
      <c r="AW595" s="256"/>
      <c r="AX595" s="360" t="s">
        <v>256</v>
      </c>
      <c r="AY595" s="358" t="s">
        <v>139</v>
      </c>
      <c r="AZ595" s="359"/>
      <c r="BA595" s="359"/>
      <c r="BB595" s="364"/>
      <c r="BC595" s="360" t="s">
        <v>256</v>
      </c>
      <c r="BD595" s="358" t="s">
        <v>139</v>
      </c>
      <c r="BE595" s="359"/>
      <c r="BF595" s="359"/>
      <c r="BG595" s="364"/>
      <c r="BH595" s="360" t="s">
        <v>256</v>
      </c>
      <c r="BI595" s="358" t="s">
        <v>139</v>
      </c>
      <c r="BJ595" s="359"/>
      <c r="BK595" s="359"/>
      <c r="BL595" s="364"/>
      <c r="BM595" s="266"/>
      <c r="BN595" s="360" t="s">
        <v>256</v>
      </c>
      <c r="BO595" s="358" t="s">
        <v>316</v>
      </c>
      <c r="BP595" s="359"/>
      <c r="BQ595" s="359"/>
      <c r="BR595" s="359"/>
      <c r="BS595" s="360" t="s">
        <v>256</v>
      </c>
      <c r="BT595" s="358" t="s">
        <v>316</v>
      </c>
      <c r="BU595" s="359"/>
      <c r="BV595" s="359"/>
      <c r="BW595" s="359"/>
      <c r="BX595" s="360" t="s">
        <v>256</v>
      </c>
      <c r="BY595" s="358" t="s">
        <v>316</v>
      </c>
      <c r="BZ595" s="359"/>
      <c r="CA595" s="359"/>
      <c r="CB595" s="360" t="s">
        <v>256</v>
      </c>
      <c r="CC595" s="358" t="s">
        <v>316</v>
      </c>
      <c r="CD595" s="359"/>
      <c r="CE595" s="359"/>
      <c r="CF595" s="359"/>
      <c r="CG595" s="359"/>
      <c r="CH595" s="360" t="s">
        <v>256</v>
      </c>
    </row>
    <row r="596" spans="1:86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1"/>
      <c r="H596" s="138" t="s">
        <v>141</v>
      </c>
      <c r="I596" s="138" t="s">
        <v>142</v>
      </c>
      <c r="J596" s="138" t="s">
        <v>143</v>
      </c>
      <c r="K596" s="138" t="s">
        <v>144</v>
      </c>
      <c r="L596" s="281"/>
      <c r="M596" s="138" t="s">
        <v>145</v>
      </c>
      <c r="N596" s="138" t="s">
        <v>146</v>
      </c>
      <c r="O596" s="138" t="s">
        <v>147</v>
      </c>
      <c r="P596" s="138" t="s">
        <v>148</v>
      </c>
      <c r="Q596" s="281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1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1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1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1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1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1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1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1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1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1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1"/>
      <c r="BY596" s="138" t="s">
        <v>326</v>
      </c>
      <c r="BZ596" s="138" t="s">
        <v>146</v>
      </c>
      <c r="CA596" s="138" t="s">
        <v>327</v>
      </c>
      <c r="CB596" s="281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1"/>
    </row>
    <row r="597" spans="1:86" ht="18" x14ac:dyDescent="0.25">
      <c r="A597" s="282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</row>
    <row r="598" spans="1:86" ht="18" x14ac:dyDescent="0.25">
      <c r="A598" s="283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0</v>
      </c>
      <c r="CF598" s="135">
        <f>'Нарххо 2024'!CF598</f>
        <v>0</v>
      </c>
      <c r="CG598" s="135">
        <f>'Нарххо 2024'!CG598</f>
        <v>0</v>
      </c>
      <c r="CH598" s="169">
        <f>'Нарххо 2024'!CH598</f>
        <v>6</v>
      </c>
    </row>
    <row r="599" spans="1:86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0</v>
      </c>
      <c r="CF599" s="135">
        <f>'Нарххо 2024'!CF599</f>
        <v>0</v>
      </c>
      <c r="CG599" s="135">
        <f>'Нарххо 2024'!CG599</f>
        <v>0</v>
      </c>
      <c r="CH599" s="169">
        <f>'Нарххо 2024'!CH599</f>
        <v>6.75</v>
      </c>
    </row>
    <row r="600" spans="1:86" ht="18" x14ac:dyDescent="0.25">
      <c r="A600" s="282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0</v>
      </c>
      <c r="CG600" s="135">
        <f>'Нарххо 2024'!CG600</f>
        <v>0</v>
      </c>
      <c r="CH600" s="169" t="e">
        <f>'Нарххо 2024'!CH600</f>
        <v>#DIV/0!</v>
      </c>
    </row>
    <row r="601" spans="1:86" ht="18" x14ac:dyDescent="0.25">
      <c r="A601" s="283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0</v>
      </c>
      <c r="CF601" s="135">
        <f>'Нарххо 2024'!CF601</f>
        <v>0</v>
      </c>
      <c r="CG601" s="135">
        <f>'Нарххо 2024'!CG601</f>
        <v>0</v>
      </c>
      <c r="CH601" s="169">
        <f>'Нарххо 2024'!CH601</f>
        <v>3.25</v>
      </c>
    </row>
    <row r="602" spans="1:86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0</v>
      </c>
      <c r="CF602" s="135">
        <f>'Нарххо 2024'!CF602</f>
        <v>0</v>
      </c>
      <c r="CG602" s="135">
        <f>'Нарххо 2024'!CG602</f>
        <v>0</v>
      </c>
      <c r="CH602" s="169">
        <f>'Нарххо 2024'!CH602</f>
        <v>4.75</v>
      </c>
    </row>
    <row r="603" spans="1:86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0</v>
      </c>
      <c r="CF603" s="135">
        <f>'Нарххо 2024'!CF603</f>
        <v>0</v>
      </c>
      <c r="CG603" s="135">
        <f>'Нарххо 2024'!CG603</f>
        <v>0</v>
      </c>
      <c r="CH603" s="169">
        <f>'Нарххо 2024'!CH603</f>
        <v>19</v>
      </c>
    </row>
    <row r="604" spans="1:86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0</v>
      </c>
      <c r="CF604" s="135">
        <f>'Нарххо 2024'!CF604</f>
        <v>0</v>
      </c>
      <c r="CG604" s="135">
        <f>'Нарххо 2024'!CG604</f>
        <v>0</v>
      </c>
      <c r="CH604" s="169">
        <f>'Нарххо 2024'!CH604</f>
        <v>17.5</v>
      </c>
    </row>
    <row r="605" spans="1:86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0</v>
      </c>
      <c r="CF605" s="135">
        <f>'Нарххо 2024'!CF605</f>
        <v>0</v>
      </c>
      <c r="CG605" s="135">
        <f>'Нарххо 2024'!CG605</f>
        <v>0</v>
      </c>
      <c r="CH605" s="169">
        <f>'Нарххо 2024'!CH605</f>
        <v>10</v>
      </c>
    </row>
    <row r="606" spans="1:86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0</v>
      </c>
      <c r="CF606" s="135">
        <f>'Нарххо 2024'!CF606</f>
        <v>0</v>
      </c>
      <c r="CG606" s="135">
        <f>'Нарххо 2024'!CG606</f>
        <v>0</v>
      </c>
      <c r="CH606" s="169">
        <f>'Нарххо 2024'!CH606</f>
        <v>12</v>
      </c>
    </row>
    <row r="607" spans="1:86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0</v>
      </c>
      <c r="CF607" s="135">
        <f>'Нарххо 2024'!CF607</f>
        <v>0</v>
      </c>
      <c r="CG607" s="135">
        <f>'Нарххо 2024'!CG607</f>
        <v>0</v>
      </c>
      <c r="CH607" s="169">
        <f>'Нарххо 2024'!CH607</f>
        <v>16</v>
      </c>
    </row>
    <row r="608" spans="1:86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0</v>
      </c>
      <c r="CF608" s="135">
        <f>'Нарххо 2024'!CF608</f>
        <v>0</v>
      </c>
      <c r="CG608" s="135">
        <f>'Нарххо 2024'!CG608</f>
        <v>0</v>
      </c>
      <c r="CH608" s="169">
        <f>'Нарххо 2024'!CH608</f>
        <v>17</v>
      </c>
    </row>
    <row r="609" spans="1:86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0</v>
      </c>
      <c r="CF609" s="135">
        <f>'Нарххо 2024'!CF609</f>
        <v>0</v>
      </c>
      <c r="CG609" s="135">
        <f>'Нарххо 2024'!CG609</f>
        <v>0</v>
      </c>
      <c r="CH609" s="169">
        <f>'Нарххо 2024'!CH609</f>
        <v>89</v>
      </c>
    </row>
    <row r="610" spans="1:86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0</v>
      </c>
      <c r="CF610" s="135">
        <f>'Нарххо 2024'!CF610</f>
        <v>0</v>
      </c>
      <c r="CG610" s="135">
        <f>'Нарххо 2024'!CG610</f>
        <v>0</v>
      </c>
      <c r="CH610" s="169">
        <f>'Нарххо 2024'!CH610</f>
        <v>90</v>
      </c>
    </row>
    <row r="611" spans="1:86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0</v>
      </c>
      <c r="CF611" s="135">
        <f>'Нарххо 2024'!CF611</f>
        <v>0</v>
      </c>
      <c r="CG611" s="135">
        <f>'Нарххо 2024'!CG611</f>
        <v>0</v>
      </c>
      <c r="CH611" s="169">
        <f>'Нарххо 2024'!CH611</f>
        <v>5.5</v>
      </c>
    </row>
    <row r="612" spans="1:86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0</v>
      </c>
      <c r="CF612" s="135">
        <f>'Нарххо 2024'!CF612</f>
        <v>0</v>
      </c>
      <c r="CG612" s="135">
        <f>'Нарххо 2024'!CG612</f>
        <v>0</v>
      </c>
      <c r="CH612" s="169">
        <f>'Нарххо 2024'!CH612</f>
        <v>13</v>
      </c>
    </row>
    <row r="613" spans="1:86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0</v>
      </c>
      <c r="CF613" s="135">
        <f>'Нарххо 2024'!CF613</f>
        <v>0</v>
      </c>
      <c r="CG613" s="135">
        <f>'Нарххо 2024'!CG613</f>
        <v>0</v>
      </c>
      <c r="CH613" s="169">
        <f>'Нарххо 2024'!CH613</f>
        <v>11</v>
      </c>
    </row>
    <row r="614" spans="1:86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0</v>
      </c>
      <c r="CF614" s="135">
        <f>'Нарххо 2024'!CF614</f>
        <v>0</v>
      </c>
      <c r="CG614" s="135">
        <f>'Нарххо 2024'!CG614</f>
        <v>0</v>
      </c>
      <c r="CH614" s="169">
        <f>'Нарххо 2024'!CH614</f>
        <v>45</v>
      </c>
    </row>
    <row r="615" spans="1:86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0</v>
      </c>
      <c r="CF615" s="135">
        <f>'Нарххо 2024'!CF615</f>
        <v>0</v>
      </c>
      <c r="CG615" s="135">
        <f>'Нарххо 2024'!CG615</f>
        <v>0</v>
      </c>
      <c r="CH615" s="169">
        <f>'Нарххо 2024'!CH615</f>
        <v>45</v>
      </c>
    </row>
    <row r="616" spans="1:86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0</v>
      </c>
      <c r="CF616" s="135">
        <f>'Нарххо 2024'!CF616</f>
        <v>0</v>
      </c>
      <c r="CG616" s="135">
        <f>'Нарххо 2024'!CG616</f>
        <v>0</v>
      </c>
      <c r="CH616" s="169">
        <f>'Нарххо 2024'!CH616</f>
        <v>5.2</v>
      </c>
    </row>
    <row r="617" spans="1:86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0</v>
      </c>
      <c r="CF617" s="135">
        <f>'Нарххо 2024'!CF617</f>
        <v>0</v>
      </c>
      <c r="CG617" s="135">
        <f>'Нарххо 2024'!CG617</f>
        <v>0</v>
      </c>
      <c r="CH617" s="169">
        <f>'Нарххо 2024'!CH617</f>
        <v>4.7</v>
      </c>
    </row>
    <row r="618" spans="1:86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0</v>
      </c>
      <c r="CF618" s="135">
        <f>'Нарххо 2024'!CF618</f>
        <v>0</v>
      </c>
      <c r="CG618" s="135">
        <f>'Нарххо 2024'!CG618</f>
        <v>0</v>
      </c>
      <c r="CH618" s="169">
        <f>'Нарххо 2024'!CH618</f>
        <v>3.5</v>
      </c>
    </row>
    <row r="619" spans="1:86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0</v>
      </c>
      <c r="CF619" s="135">
        <f>'Нарххо 2024'!CF619</f>
        <v>0</v>
      </c>
      <c r="CG619" s="135">
        <f>'Нарххо 2024'!CG619</f>
        <v>0</v>
      </c>
      <c r="CH619" s="169">
        <f>'Нарххо 2024'!CH619</f>
        <v>18</v>
      </c>
    </row>
    <row r="620" spans="1:86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0</v>
      </c>
      <c r="CF620" s="135">
        <f>'Нарххо 2024'!CF620</f>
        <v>0</v>
      </c>
      <c r="CG620" s="135">
        <f>'Нарххо 2024'!CG620</f>
        <v>0</v>
      </c>
      <c r="CH620" s="169">
        <f>'Нарххо 2024'!CH620</f>
        <v>20</v>
      </c>
    </row>
    <row r="621" spans="1:86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0</v>
      </c>
      <c r="CF621" s="135">
        <f>'Нарххо 2024'!CF621</f>
        <v>0</v>
      </c>
      <c r="CG621" s="135">
        <f>'Нарххо 2024'!CG621</f>
        <v>0</v>
      </c>
      <c r="CH621" s="169">
        <f>'Нарххо 2024'!CH621</f>
        <v>19</v>
      </c>
    </row>
    <row r="622" spans="1:86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0</v>
      </c>
      <c r="CF622" s="135">
        <f>'Нарххо 2024'!CF622</f>
        <v>0</v>
      </c>
      <c r="CG622" s="135">
        <f>'Нарххо 2024'!CG622</f>
        <v>0</v>
      </c>
      <c r="CH622" s="169">
        <f>'Нарххо 2024'!CH622</f>
        <v>5</v>
      </c>
    </row>
    <row r="623" spans="1:86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0</v>
      </c>
      <c r="CF623" s="135">
        <f>'Нарххо 2024'!CF623</f>
        <v>0</v>
      </c>
      <c r="CG623" s="135">
        <f>'Нарххо 2024'!CG623</f>
        <v>0</v>
      </c>
      <c r="CH623" s="169">
        <f>'Нарххо 2024'!CH623</f>
        <v>2.5</v>
      </c>
    </row>
    <row r="624" spans="1:86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0</v>
      </c>
      <c r="CF624" s="135">
        <f>'Нарххо 2024'!CF624</f>
        <v>0</v>
      </c>
      <c r="CG624" s="135">
        <f>'Нарххо 2024'!CG624</f>
        <v>0</v>
      </c>
      <c r="CH624" s="169">
        <f>'Нарххо 2024'!CH624</f>
        <v>40</v>
      </c>
    </row>
    <row r="625" spans="1:86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0</v>
      </c>
      <c r="CF625" s="135">
        <f>'Нарххо 2024'!CF625</f>
        <v>0</v>
      </c>
      <c r="CG625" s="135">
        <f>'Нарххо 2024'!CG625</f>
        <v>0</v>
      </c>
      <c r="CH625" s="169">
        <f>'Нарххо 2024'!CH625</f>
        <v>6.95</v>
      </c>
    </row>
    <row r="626" spans="1:86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0</v>
      </c>
      <c r="CF626" s="135">
        <f>'Нарххо 2024'!CF626</f>
        <v>0</v>
      </c>
      <c r="CG626" s="135">
        <f>'Нарххо 2024'!CG626</f>
        <v>0</v>
      </c>
      <c r="CH626" s="169">
        <f>'Нарххо 2024'!CH626</f>
        <v>10.25</v>
      </c>
    </row>
    <row r="627" spans="1:86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0</v>
      </c>
      <c r="CF627" s="135">
        <f>'Нарххо 2024'!CF627</f>
        <v>0</v>
      </c>
      <c r="CG627" s="135">
        <f>'Нарххо 2024'!CG627</f>
        <v>0</v>
      </c>
      <c r="CH627" s="169">
        <f>'Нарххо 2024'!CH627</f>
        <v>10.5</v>
      </c>
    </row>
    <row r="628" spans="1:86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</row>
    <row r="629" spans="1:86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0</v>
      </c>
      <c r="CF629" s="135">
        <f>'Нарххо 2024'!CF629</f>
        <v>0</v>
      </c>
      <c r="CG629" s="135">
        <f>'Нарххо 2024'!CG629</f>
        <v>0</v>
      </c>
      <c r="CH629" s="169">
        <f>'Нарххо 2024'!CH629</f>
        <v>10.835000000000001</v>
      </c>
    </row>
    <row r="630" spans="1:86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0</v>
      </c>
      <c r="CF630" s="135">
        <f>'Нарххо 2024'!CF630</f>
        <v>0</v>
      </c>
      <c r="CG630" s="135">
        <f>'Нарххо 2024'!CG630</f>
        <v>0</v>
      </c>
      <c r="CH630" s="169">
        <f>'Нарххо 2024'!CH630</f>
        <v>10.934999999999999</v>
      </c>
    </row>
    <row r="631" spans="1:86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261"/>
      <c r="CG631" s="1"/>
      <c r="CH631" s="261"/>
    </row>
    <row r="632" spans="1:86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261"/>
      <c r="CG632" s="1"/>
      <c r="CH632" s="261"/>
    </row>
    <row r="633" spans="1:86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261"/>
      <c r="CG633" s="1"/>
      <c r="CH633" s="261"/>
    </row>
    <row r="634" spans="1:86" ht="18" x14ac:dyDescent="0.25">
      <c r="A634" s="299" t="s">
        <v>255</v>
      </c>
      <c r="B634" s="299"/>
      <c r="C634" s="306"/>
      <c r="D634" s="306"/>
      <c r="E634" s="306"/>
      <c r="F634" s="306"/>
      <c r="G634" s="306"/>
      <c r="H634" s="306"/>
      <c r="I634" s="306"/>
      <c r="J634" s="306"/>
      <c r="K634" s="306"/>
      <c r="L634" s="306"/>
      <c r="M634" s="306"/>
      <c r="N634" s="306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299"/>
      <c r="AM634" s="299"/>
      <c r="AN634" s="299"/>
      <c r="AO634" s="299"/>
      <c r="AP634" s="299"/>
      <c r="AQ634" s="299"/>
      <c r="AR634" s="299"/>
      <c r="AS634" s="299"/>
      <c r="AT634" s="299"/>
      <c r="AU634" s="299"/>
      <c r="AV634" s="299"/>
      <c r="AW634" s="299"/>
      <c r="AX634" s="299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299"/>
    </row>
    <row r="635" spans="1:86" x14ac:dyDescent="0.3">
      <c r="A635" s="274" t="s">
        <v>156</v>
      </c>
      <c r="B635" s="275"/>
      <c r="C635" s="365" t="s">
        <v>271</v>
      </c>
      <c r="D635" s="306"/>
      <c r="E635" s="30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0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  <c r="AA635" s="301"/>
      <c r="AB635" s="301"/>
      <c r="AC635" s="301"/>
      <c r="AD635" s="301"/>
      <c r="AE635" s="301"/>
      <c r="AF635" s="301"/>
      <c r="AG635" s="301"/>
      <c r="AH635" s="301"/>
      <c r="AI635" s="301"/>
      <c r="AJ635" s="301"/>
      <c r="AK635" s="301"/>
      <c r="AL635" s="301"/>
      <c r="AM635" s="301"/>
      <c r="AN635" s="301"/>
      <c r="AO635" s="301"/>
      <c r="AP635" s="301"/>
      <c r="AQ635" s="301"/>
      <c r="AR635" s="301"/>
      <c r="AS635" s="301"/>
      <c r="AT635" s="301"/>
      <c r="AU635" s="301"/>
      <c r="AV635" s="301"/>
      <c r="AW635" s="301"/>
      <c r="AX635" s="301"/>
      <c r="AY635" s="301"/>
      <c r="AZ635" s="301"/>
      <c r="BA635" s="301"/>
      <c r="BB635" s="301"/>
      <c r="BC635" s="301"/>
      <c r="BD635" s="301"/>
      <c r="BE635" s="301"/>
      <c r="BF635" s="301"/>
      <c r="BG635" s="301"/>
      <c r="BH635" s="301"/>
      <c r="BI635" s="301"/>
      <c r="BJ635" s="301"/>
      <c r="BK635" s="301"/>
      <c r="BL635" s="301"/>
      <c r="BM635" s="301"/>
      <c r="BN635" s="301"/>
      <c r="BO635" s="301"/>
      <c r="BP635" s="301"/>
      <c r="BQ635" s="301"/>
      <c r="BR635" s="301"/>
      <c r="BS635" s="301"/>
      <c r="BT635" s="301"/>
      <c r="BU635" s="301"/>
      <c r="BV635" s="301"/>
      <c r="BW635" s="301"/>
      <c r="BX635" s="301"/>
      <c r="BY635" s="301"/>
      <c r="BZ635" s="301"/>
      <c r="CA635" s="301"/>
      <c r="CB635" s="301"/>
      <c r="CC635" s="301"/>
      <c r="CD635" s="301"/>
      <c r="CE635" s="301"/>
      <c r="CF635" s="301"/>
      <c r="CG635" s="301"/>
      <c r="CH635" s="302"/>
    </row>
    <row r="636" spans="1:86" ht="18.75" customHeight="1" x14ac:dyDescent="0.3">
      <c r="A636" s="218"/>
      <c r="B636" s="198"/>
      <c r="C636" s="361" t="s">
        <v>139</v>
      </c>
      <c r="D636" s="362"/>
      <c r="E636" s="362"/>
      <c r="F636" s="363"/>
      <c r="G636" s="360" t="s">
        <v>256</v>
      </c>
      <c r="H636" s="358" t="s">
        <v>139</v>
      </c>
      <c r="I636" s="359"/>
      <c r="J636" s="359"/>
      <c r="K636" s="364"/>
      <c r="L636" s="360" t="s">
        <v>256</v>
      </c>
      <c r="M636" s="358" t="s">
        <v>139</v>
      </c>
      <c r="N636" s="359"/>
      <c r="O636" s="359"/>
      <c r="P636" s="364"/>
      <c r="Q636" s="360" t="s">
        <v>256</v>
      </c>
      <c r="R636" s="358" t="s">
        <v>139</v>
      </c>
      <c r="S636" s="359"/>
      <c r="T636" s="359"/>
      <c r="U636" s="359"/>
      <c r="V636" s="364"/>
      <c r="W636" s="360" t="s">
        <v>256</v>
      </c>
      <c r="X636" s="358" t="s">
        <v>139</v>
      </c>
      <c r="Y636" s="359"/>
      <c r="Z636" s="359"/>
      <c r="AA636" s="364"/>
      <c r="AB636" s="360" t="s">
        <v>256</v>
      </c>
      <c r="AC636" s="358" t="s">
        <v>139</v>
      </c>
      <c r="AD636" s="359"/>
      <c r="AE636" s="359"/>
      <c r="AF636" s="364"/>
      <c r="AG636" s="360" t="s">
        <v>256</v>
      </c>
      <c r="AH636" s="358" t="s">
        <v>139</v>
      </c>
      <c r="AI636" s="359"/>
      <c r="AJ636" s="359"/>
      <c r="AK636" s="359"/>
      <c r="AL636" s="364"/>
      <c r="AM636" s="360" t="s">
        <v>256</v>
      </c>
      <c r="AN636" s="358" t="s">
        <v>139</v>
      </c>
      <c r="AO636" s="359"/>
      <c r="AP636" s="359"/>
      <c r="AQ636" s="364"/>
      <c r="AR636" s="360" t="s">
        <v>256</v>
      </c>
      <c r="AS636" s="358" t="s">
        <v>139</v>
      </c>
      <c r="AT636" s="359"/>
      <c r="AU636" s="359"/>
      <c r="AV636" s="359"/>
      <c r="AW636" s="256"/>
      <c r="AX636" s="360" t="s">
        <v>256</v>
      </c>
      <c r="AY636" s="358" t="s">
        <v>139</v>
      </c>
      <c r="AZ636" s="359"/>
      <c r="BA636" s="359"/>
      <c r="BB636" s="364"/>
      <c r="BC636" s="360" t="s">
        <v>256</v>
      </c>
      <c r="BD636" s="358" t="s">
        <v>139</v>
      </c>
      <c r="BE636" s="359"/>
      <c r="BF636" s="359"/>
      <c r="BG636" s="364"/>
      <c r="BH636" s="360" t="s">
        <v>256</v>
      </c>
      <c r="BI636" s="358" t="s">
        <v>139</v>
      </c>
      <c r="BJ636" s="359"/>
      <c r="BK636" s="359"/>
      <c r="BL636" s="364"/>
      <c r="BM636" s="266"/>
      <c r="BN636" s="360" t="s">
        <v>256</v>
      </c>
      <c r="BO636" s="358" t="s">
        <v>316</v>
      </c>
      <c r="BP636" s="359"/>
      <c r="BQ636" s="359"/>
      <c r="BR636" s="359"/>
      <c r="BS636" s="360" t="s">
        <v>256</v>
      </c>
      <c r="BT636" s="358" t="s">
        <v>316</v>
      </c>
      <c r="BU636" s="359"/>
      <c r="BV636" s="359"/>
      <c r="BW636" s="359"/>
      <c r="BX636" s="360" t="s">
        <v>256</v>
      </c>
      <c r="BY636" s="358" t="s">
        <v>316</v>
      </c>
      <c r="BZ636" s="359"/>
      <c r="CA636" s="359"/>
      <c r="CB636" s="360" t="s">
        <v>256</v>
      </c>
      <c r="CC636" s="358" t="s">
        <v>316</v>
      </c>
      <c r="CD636" s="359"/>
      <c r="CE636" s="359"/>
      <c r="CF636" s="359"/>
      <c r="CG636" s="359"/>
      <c r="CH636" s="360" t="s">
        <v>256</v>
      </c>
    </row>
    <row r="637" spans="1:86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1"/>
      <c r="H637" s="138" t="s">
        <v>141</v>
      </c>
      <c r="I637" s="138" t="s">
        <v>142</v>
      </c>
      <c r="J637" s="138" t="s">
        <v>143</v>
      </c>
      <c r="K637" s="138" t="s">
        <v>144</v>
      </c>
      <c r="L637" s="281"/>
      <c r="M637" s="138" t="s">
        <v>145</v>
      </c>
      <c r="N637" s="138" t="s">
        <v>146</v>
      </c>
      <c r="O637" s="138" t="s">
        <v>147</v>
      </c>
      <c r="P637" s="138" t="s">
        <v>148</v>
      </c>
      <c r="Q637" s="281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1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1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1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1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1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1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1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1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1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1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1"/>
      <c r="BY637" s="138" t="s">
        <v>326</v>
      </c>
      <c r="BZ637" s="138" t="s">
        <v>146</v>
      </c>
      <c r="CA637" s="138" t="s">
        <v>327</v>
      </c>
      <c r="CB637" s="281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1"/>
    </row>
    <row r="638" spans="1:86" ht="18" x14ac:dyDescent="0.25">
      <c r="A638" s="282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</row>
    <row r="639" spans="1:86" ht="18" x14ac:dyDescent="0.25">
      <c r="A639" s="283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0</v>
      </c>
      <c r="CF639" s="135">
        <f>'Нарххо 2024'!CF639</f>
        <v>0</v>
      </c>
      <c r="CG639" s="135">
        <f>'Нарххо 2024'!CG639</f>
        <v>0</v>
      </c>
      <c r="CH639" s="169">
        <f>'Нарххо 2024'!CH639</f>
        <v>6.4</v>
      </c>
    </row>
    <row r="640" spans="1:86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0</v>
      </c>
      <c r="CF640" s="135">
        <f>'Нарххо 2024'!CF640</f>
        <v>0</v>
      </c>
      <c r="CG640" s="135">
        <f>'Нарххо 2024'!CG640</f>
        <v>0</v>
      </c>
      <c r="CH640" s="169">
        <f>'Нарххо 2024'!CH640</f>
        <v>5</v>
      </c>
    </row>
    <row r="641" spans="1:86" ht="18" x14ac:dyDescent="0.25">
      <c r="A641" s="282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0</v>
      </c>
      <c r="CH641" s="169" t="e">
        <f>'Нарххо 2024'!CH641</f>
        <v>#DIV/0!</v>
      </c>
    </row>
    <row r="642" spans="1:86" ht="18" x14ac:dyDescent="0.25">
      <c r="A642" s="283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0</v>
      </c>
      <c r="CF642" s="135">
        <f>'Нарххо 2024'!CF642</f>
        <v>0</v>
      </c>
      <c r="CG642" s="135">
        <f>'Нарххо 2024'!CG642</f>
        <v>0</v>
      </c>
      <c r="CH642" s="169">
        <f>'Нарххо 2024'!CH642</f>
        <v>3.15</v>
      </c>
    </row>
    <row r="643" spans="1:86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0</v>
      </c>
      <c r="CF643" s="135">
        <f>'Нарххо 2024'!CF643</f>
        <v>0</v>
      </c>
      <c r="CG643" s="135">
        <f>'Нарххо 2024'!CG643</f>
        <v>0</v>
      </c>
      <c r="CH643" s="169">
        <f>'Нарххо 2024'!CH643</f>
        <v>4.5</v>
      </c>
    </row>
    <row r="644" spans="1:86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0</v>
      </c>
      <c r="CF644" s="135">
        <f>'Нарххо 2024'!CF644</f>
        <v>0</v>
      </c>
      <c r="CG644" s="135">
        <f>'Нарххо 2024'!CG644</f>
        <v>0</v>
      </c>
      <c r="CH644" s="169">
        <f>'Нарххо 2024'!CH644</f>
        <v>13.5</v>
      </c>
    </row>
    <row r="645" spans="1:86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0</v>
      </c>
      <c r="CF645" s="135">
        <f>'Нарххо 2024'!CF645</f>
        <v>0</v>
      </c>
      <c r="CG645" s="135">
        <f>'Нарххо 2024'!CG645</f>
        <v>0</v>
      </c>
      <c r="CH645" s="169">
        <f>'Нарххо 2024'!CH645</f>
        <v>14</v>
      </c>
    </row>
    <row r="646" spans="1:86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0</v>
      </c>
      <c r="CF646" s="135">
        <f>'Нарххо 2024'!CF646</f>
        <v>0</v>
      </c>
      <c r="CG646" s="135">
        <f>'Нарххо 2024'!CG646</f>
        <v>0</v>
      </c>
      <c r="CH646" s="169">
        <f>'Нарххо 2024'!CH646</f>
        <v>7.75</v>
      </c>
    </row>
    <row r="647" spans="1:86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0</v>
      </c>
      <c r="CF647" s="135">
        <f>'Нарххо 2024'!CF647</f>
        <v>0</v>
      </c>
      <c r="CG647" s="135">
        <f>'Нарххо 2024'!CG647</f>
        <v>0</v>
      </c>
      <c r="CH647" s="169">
        <f>'Нарххо 2024'!CH647</f>
        <v>13.25</v>
      </c>
    </row>
    <row r="648" spans="1:86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0</v>
      </c>
      <c r="CF648" s="135">
        <f>'Нарххо 2024'!CF648</f>
        <v>0</v>
      </c>
      <c r="CG648" s="135">
        <f>'Нарххо 2024'!CG648</f>
        <v>0</v>
      </c>
      <c r="CH648" s="169">
        <f>'Нарххо 2024'!CH648</f>
        <v>16</v>
      </c>
    </row>
    <row r="649" spans="1:86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0</v>
      </c>
      <c r="CF649" s="135">
        <f>'Нарххо 2024'!CF649</f>
        <v>0</v>
      </c>
      <c r="CG649" s="135">
        <f>'Нарххо 2024'!CG649</f>
        <v>0</v>
      </c>
      <c r="CH649" s="169">
        <f>'Нарххо 2024'!CH649</f>
        <v>17</v>
      </c>
    </row>
    <row r="650" spans="1:86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0</v>
      </c>
      <c r="CF650" s="135">
        <f>'Нарххо 2024'!CF650</f>
        <v>0</v>
      </c>
      <c r="CG650" s="135">
        <f>'Нарххо 2024'!CG650</f>
        <v>0</v>
      </c>
      <c r="CH650" s="169">
        <f>'Нарххо 2024'!CH650</f>
        <v>87.5</v>
      </c>
    </row>
    <row r="651" spans="1:86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0</v>
      </c>
      <c r="CF651" s="135">
        <f>'Нарххо 2024'!CF651</f>
        <v>0</v>
      </c>
      <c r="CG651" s="135">
        <f>'Нарххо 2024'!CG651</f>
        <v>0</v>
      </c>
      <c r="CH651" s="169">
        <f>'Нарххо 2024'!CH651</f>
        <v>93.75</v>
      </c>
    </row>
    <row r="652" spans="1:86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0</v>
      </c>
      <c r="CF652" s="135">
        <f>'Нарххо 2024'!CF652</f>
        <v>0</v>
      </c>
      <c r="CG652" s="135">
        <f>'Нарххо 2024'!CG652</f>
        <v>0</v>
      </c>
      <c r="CH652" s="169">
        <f>'Нарххо 2024'!CH652</f>
        <v>6.6</v>
      </c>
    </row>
    <row r="653" spans="1:86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0</v>
      </c>
      <c r="CF653" s="135">
        <f>'Нарххо 2024'!CF653</f>
        <v>0</v>
      </c>
      <c r="CG653" s="135">
        <f>'Нарххо 2024'!CG653</f>
        <v>0</v>
      </c>
      <c r="CH653" s="169">
        <f>'Нарххо 2024'!CH653</f>
        <v>11.629999999999999</v>
      </c>
    </row>
    <row r="654" spans="1:86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0</v>
      </c>
      <c r="CF654" s="135">
        <f>'Нарххо 2024'!CF654</f>
        <v>0</v>
      </c>
      <c r="CG654" s="135">
        <f>'Нарххо 2024'!CG654</f>
        <v>0</v>
      </c>
      <c r="CH654" s="169">
        <f>'Нарххо 2024'!CH654</f>
        <v>11.5</v>
      </c>
    </row>
    <row r="655" spans="1:86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0</v>
      </c>
      <c r="CF655" s="135">
        <f>'Нарххо 2024'!CF655</f>
        <v>0</v>
      </c>
      <c r="CG655" s="135">
        <f>'Нарххо 2024'!CG655</f>
        <v>0</v>
      </c>
      <c r="CH655" s="169">
        <f>'Нарххо 2024'!CH655</f>
        <v>40</v>
      </c>
    </row>
    <row r="656" spans="1:86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0</v>
      </c>
      <c r="CF656" s="135">
        <f>'Нарххо 2024'!CF656</f>
        <v>0</v>
      </c>
      <c r="CG656" s="135">
        <f>'Нарххо 2024'!CG656</f>
        <v>0</v>
      </c>
      <c r="CH656" s="169">
        <f>'Нарххо 2024'!CH656</f>
        <v>45</v>
      </c>
    </row>
    <row r="657" spans="1:86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0</v>
      </c>
      <c r="CF657" s="135">
        <f>'Нарххо 2024'!CF657</f>
        <v>0</v>
      </c>
      <c r="CG657" s="135">
        <f>'Нарххо 2024'!CG657</f>
        <v>0</v>
      </c>
      <c r="CH657" s="169">
        <f>'Нарххо 2024'!CH657</f>
        <v>4.95</v>
      </c>
    </row>
    <row r="658" spans="1:86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0</v>
      </c>
      <c r="CF658" s="135">
        <f>'Нарххо 2024'!CF658</f>
        <v>0</v>
      </c>
      <c r="CG658" s="135">
        <f>'Нарххо 2024'!CG658</f>
        <v>0</v>
      </c>
      <c r="CH658" s="169">
        <f>'Нарххо 2024'!CH658</f>
        <v>4</v>
      </c>
    </row>
    <row r="659" spans="1:86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0</v>
      </c>
      <c r="CF659" s="135">
        <f>'Нарххо 2024'!CF659</f>
        <v>0</v>
      </c>
      <c r="CG659" s="135">
        <f>'Нарххо 2024'!CG659</f>
        <v>0</v>
      </c>
      <c r="CH659" s="169">
        <f>'Нарххо 2024'!CH659</f>
        <v>2.82</v>
      </c>
    </row>
    <row r="660" spans="1:86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0</v>
      </c>
      <c r="CF660" s="135">
        <f>'Нарххо 2024'!CF660</f>
        <v>0</v>
      </c>
      <c r="CG660" s="135">
        <f>'Нарххо 2024'!CG660</f>
        <v>0</v>
      </c>
      <c r="CH660" s="169">
        <f>'Нарххо 2024'!CH660</f>
        <v>22</v>
      </c>
    </row>
    <row r="661" spans="1:86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0</v>
      </c>
      <c r="CF661" s="135">
        <f>'Нарххо 2024'!CF661</f>
        <v>0</v>
      </c>
      <c r="CG661" s="135">
        <f>'Нарххо 2024'!CG661</f>
        <v>0</v>
      </c>
      <c r="CH661" s="169">
        <f>'Нарххо 2024'!CH661</f>
        <v>20</v>
      </c>
    </row>
    <row r="662" spans="1:86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0</v>
      </c>
      <c r="CF662" s="135">
        <f>'Нарххо 2024'!CF662</f>
        <v>0</v>
      </c>
      <c r="CG662" s="135">
        <f>'Нарххо 2024'!CG662</f>
        <v>0</v>
      </c>
      <c r="CH662" s="169">
        <f>'Нарххо 2024'!CH662</f>
        <v>16</v>
      </c>
    </row>
    <row r="663" spans="1:86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0</v>
      </c>
      <c r="CF663" s="135">
        <f>'Нарххо 2024'!CF663</f>
        <v>0</v>
      </c>
      <c r="CG663" s="135">
        <f>'Нарххо 2024'!CG663</f>
        <v>0</v>
      </c>
      <c r="CH663" s="169">
        <f>'Нарххо 2024'!CH663</f>
        <v>3.7</v>
      </c>
    </row>
    <row r="664" spans="1:86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0</v>
      </c>
      <c r="CF664" s="135">
        <f>'Нарххо 2024'!CF664</f>
        <v>0</v>
      </c>
      <c r="CG664" s="135">
        <f>'Нарххо 2024'!CG664</f>
        <v>0</v>
      </c>
      <c r="CH664" s="169">
        <f>'Нарххо 2024'!CH664</f>
        <v>3</v>
      </c>
    </row>
    <row r="665" spans="1:86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0</v>
      </c>
      <c r="CF665" s="135">
        <f>'Нарххо 2024'!CF665</f>
        <v>0</v>
      </c>
      <c r="CG665" s="135">
        <f>'Нарххо 2024'!CG665</f>
        <v>0</v>
      </c>
      <c r="CH665" s="169">
        <f>'Нарххо 2024'!CH665</f>
        <v>40</v>
      </c>
    </row>
    <row r="666" spans="1:86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0</v>
      </c>
      <c r="CF666" s="135">
        <f>'Нарххо 2024'!CF666</f>
        <v>0</v>
      </c>
      <c r="CG666" s="135">
        <f>'Нарххо 2024'!CG666</f>
        <v>0</v>
      </c>
      <c r="CH666" s="169">
        <f>'Нарххо 2024'!CH666</f>
        <v>6.85</v>
      </c>
    </row>
    <row r="667" spans="1:86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0</v>
      </c>
      <c r="CF667" s="135">
        <f>'Нарххо 2024'!CF667</f>
        <v>0</v>
      </c>
      <c r="CG667" s="135">
        <f>'Нарххо 2024'!CG667</f>
        <v>0</v>
      </c>
      <c r="CH667" s="169">
        <f>'Нарххо 2024'!CH667</f>
        <v>10.5</v>
      </c>
    </row>
    <row r="668" spans="1:86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0</v>
      </c>
      <c r="CF668" s="135">
        <f>'Нарххо 2024'!CF668</f>
        <v>0</v>
      </c>
      <c r="CG668" s="135">
        <f>'Нарххо 2024'!CG668</f>
        <v>0</v>
      </c>
      <c r="CH668" s="169">
        <f>'Нарххо 2024'!CH668</f>
        <v>10.3</v>
      </c>
    </row>
    <row r="669" spans="1:86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</row>
    <row r="670" spans="1:86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0</v>
      </c>
      <c r="CF670" s="135">
        <f>'Нарххо 2024'!CF670</f>
        <v>0</v>
      </c>
      <c r="CG670" s="135">
        <f>'Нарххо 2024'!CG670</f>
        <v>0</v>
      </c>
      <c r="CH670" s="169">
        <f>'Нарххо 2024'!CH670</f>
        <v>10.835000000000001</v>
      </c>
    </row>
    <row r="671" spans="1:86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0</v>
      </c>
      <c r="CF671" s="135">
        <f>'Нарххо 2024'!CF671</f>
        <v>0</v>
      </c>
      <c r="CG671" s="135">
        <f>'Нарххо 2024'!CG671</f>
        <v>0</v>
      </c>
      <c r="CH671" s="169">
        <f>'Нарххо 2024'!CH671</f>
        <v>10.934999999999999</v>
      </c>
    </row>
    <row r="672" spans="1:86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261"/>
      <c r="CG672" s="1"/>
      <c r="CH672" s="261"/>
    </row>
    <row r="673" spans="1:86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261"/>
      <c r="CG673" s="1"/>
      <c r="CH673" s="261"/>
    </row>
    <row r="674" spans="1:86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261"/>
      <c r="CG674" s="1"/>
      <c r="CH674" s="261"/>
    </row>
    <row r="675" spans="1:86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261"/>
      <c r="CG675" s="1"/>
      <c r="CH675" s="261"/>
    </row>
    <row r="676" spans="1:86" ht="18" x14ac:dyDescent="0.25">
      <c r="A676" s="299" t="s">
        <v>255</v>
      </c>
      <c r="B676" s="299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99"/>
      <c r="AK676" s="299"/>
      <c r="AL676" s="299"/>
      <c r="AM676" s="299"/>
      <c r="AN676" s="299"/>
      <c r="AO676" s="299"/>
      <c r="AP676" s="299"/>
      <c r="AQ676" s="299"/>
      <c r="AR676" s="299"/>
      <c r="AS676" s="299"/>
      <c r="AT676" s="299"/>
      <c r="AU676" s="299"/>
      <c r="AV676" s="299"/>
      <c r="AW676" s="299"/>
      <c r="AX676" s="299"/>
      <c r="AY676" s="299"/>
      <c r="AZ676" s="299"/>
      <c r="BA676" s="299"/>
      <c r="BB676" s="299"/>
      <c r="BC676" s="299"/>
      <c r="BD676" s="299"/>
      <c r="BE676" s="299"/>
      <c r="BF676" s="299"/>
      <c r="BG676" s="299"/>
      <c r="BH676" s="299"/>
      <c r="BI676" s="299"/>
      <c r="BJ676" s="299"/>
      <c r="BK676" s="299"/>
      <c r="BL676" s="299"/>
      <c r="BM676" s="299"/>
      <c r="BN676" s="299"/>
      <c r="BO676" s="299"/>
      <c r="BP676" s="299"/>
      <c r="BQ676" s="299"/>
      <c r="BR676" s="299"/>
      <c r="BS676" s="299"/>
      <c r="BT676" s="299"/>
      <c r="BU676" s="299"/>
      <c r="BV676" s="299"/>
      <c r="BW676" s="299"/>
      <c r="BX676" s="299"/>
      <c r="BY676" s="299"/>
      <c r="BZ676" s="299"/>
      <c r="CA676" s="299"/>
      <c r="CB676" s="299"/>
      <c r="CC676" s="299"/>
      <c r="CD676" s="299"/>
      <c r="CE676" s="299"/>
      <c r="CF676" s="299"/>
      <c r="CG676" s="299"/>
      <c r="CH676" s="299"/>
    </row>
    <row r="677" spans="1:86" x14ac:dyDescent="0.3">
      <c r="A677" s="274" t="s">
        <v>156</v>
      </c>
      <c r="B677" s="275"/>
      <c r="C677" s="365" t="s">
        <v>272</v>
      </c>
      <c r="D677" s="306"/>
      <c r="E677" s="30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0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  <c r="AA677" s="301"/>
      <c r="AB677" s="301"/>
      <c r="AC677" s="301"/>
      <c r="AD677" s="301"/>
      <c r="AE677" s="301"/>
      <c r="AF677" s="301"/>
      <c r="AG677" s="301"/>
      <c r="AH677" s="301"/>
      <c r="AI677" s="301"/>
      <c r="AJ677" s="301"/>
      <c r="AK677" s="301"/>
      <c r="AL677" s="301"/>
      <c r="AM677" s="301"/>
      <c r="AN677" s="301"/>
      <c r="AO677" s="301"/>
      <c r="AP677" s="301"/>
      <c r="AQ677" s="301"/>
      <c r="AR677" s="301"/>
      <c r="AS677" s="301"/>
      <c r="AT677" s="301"/>
      <c r="AU677" s="301"/>
      <c r="AV677" s="301"/>
      <c r="AW677" s="301"/>
      <c r="AX677" s="301"/>
      <c r="AY677" s="301"/>
      <c r="AZ677" s="301"/>
      <c r="BA677" s="301"/>
      <c r="BB677" s="301"/>
      <c r="BC677" s="301"/>
      <c r="BD677" s="301"/>
      <c r="BE677" s="301"/>
      <c r="BF677" s="301"/>
      <c r="BG677" s="301"/>
      <c r="BH677" s="301"/>
      <c r="BI677" s="301"/>
      <c r="BJ677" s="301"/>
      <c r="BK677" s="301"/>
      <c r="BL677" s="301"/>
      <c r="BM677" s="301"/>
      <c r="BN677" s="301"/>
      <c r="BO677" s="301"/>
      <c r="BP677" s="301"/>
      <c r="BQ677" s="301"/>
      <c r="BR677" s="301"/>
      <c r="BS677" s="301"/>
      <c r="BT677" s="301"/>
      <c r="BU677" s="301"/>
      <c r="BV677" s="301"/>
      <c r="BW677" s="301"/>
      <c r="BX677" s="301"/>
      <c r="BY677" s="301"/>
      <c r="BZ677" s="301"/>
      <c r="CA677" s="301"/>
      <c r="CB677" s="301"/>
      <c r="CC677" s="301"/>
      <c r="CD677" s="301"/>
      <c r="CE677" s="301"/>
      <c r="CF677" s="301"/>
      <c r="CG677" s="301"/>
      <c r="CH677" s="302"/>
    </row>
    <row r="678" spans="1:86" ht="18.75" customHeight="1" x14ac:dyDescent="0.3">
      <c r="A678" s="218"/>
      <c r="B678" s="198"/>
      <c r="C678" s="361" t="s">
        <v>139</v>
      </c>
      <c r="D678" s="362"/>
      <c r="E678" s="362"/>
      <c r="F678" s="363"/>
      <c r="G678" s="360" t="s">
        <v>256</v>
      </c>
      <c r="H678" s="358" t="s">
        <v>139</v>
      </c>
      <c r="I678" s="359"/>
      <c r="J678" s="359"/>
      <c r="K678" s="364"/>
      <c r="L678" s="360" t="s">
        <v>256</v>
      </c>
      <c r="M678" s="358" t="s">
        <v>139</v>
      </c>
      <c r="N678" s="359"/>
      <c r="O678" s="359"/>
      <c r="P678" s="364"/>
      <c r="Q678" s="360" t="s">
        <v>256</v>
      </c>
      <c r="R678" s="358" t="s">
        <v>139</v>
      </c>
      <c r="S678" s="359"/>
      <c r="T678" s="359"/>
      <c r="U678" s="359"/>
      <c r="V678" s="364"/>
      <c r="W678" s="360" t="s">
        <v>256</v>
      </c>
      <c r="X678" s="358" t="s">
        <v>139</v>
      </c>
      <c r="Y678" s="359"/>
      <c r="Z678" s="359"/>
      <c r="AA678" s="364"/>
      <c r="AB678" s="360" t="s">
        <v>256</v>
      </c>
      <c r="AC678" s="358" t="s">
        <v>139</v>
      </c>
      <c r="AD678" s="359"/>
      <c r="AE678" s="359"/>
      <c r="AF678" s="364"/>
      <c r="AG678" s="360" t="s">
        <v>256</v>
      </c>
      <c r="AH678" s="358" t="s">
        <v>139</v>
      </c>
      <c r="AI678" s="359"/>
      <c r="AJ678" s="359"/>
      <c r="AK678" s="359"/>
      <c r="AL678" s="364"/>
      <c r="AM678" s="360" t="s">
        <v>256</v>
      </c>
      <c r="AN678" s="358" t="s">
        <v>139</v>
      </c>
      <c r="AO678" s="359"/>
      <c r="AP678" s="359"/>
      <c r="AQ678" s="364"/>
      <c r="AR678" s="360" t="s">
        <v>256</v>
      </c>
      <c r="AS678" s="358" t="s">
        <v>139</v>
      </c>
      <c r="AT678" s="359"/>
      <c r="AU678" s="359"/>
      <c r="AV678" s="359"/>
      <c r="AW678" s="256"/>
      <c r="AX678" s="360" t="s">
        <v>256</v>
      </c>
      <c r="AY678" s="358" t="s">
        <v>139</v>
      </c>
      <c r="AZ678" s="359"/>
      <c r="BA678" s="359"/>
      <c r="BB678" s="364"/>
      <c r="BC678" s="360" t="s">
        <v>256</v>
      </c>
      <c r="BD678" s="358" t="s">
        <v>139</v>
      </c>
      <c r="BE678" s="359"/>
      <c r="BF678" s="359"/>
      <c r="BG678" s="364"/>
      <c r="BH678" s="360" t="s">
        <v>256</v>
      </c>
      <c r="BI678" s="358" t="s">
        <v>139</v>
      </c>
      <c r="BJ678" s="359"/>
      <c r="BK678" s="359"/>
      <c r="BL678" s="364"/>
      <c r="BM678" s="266"/>
      <c r="BN678" s="360" t="s">
        <v>256</v>
      </c>
      <c r="BO678" s="358" t="s">
        <v>316</v>
      </c>
      <c r="BP678" s="359"/>
      <c r="BQ678" s="359"/>
      <c r="BR678" s="359"/>
      <c r="BS678" s="360" t="s">
        <v>256</v>
      </c>
      <c r="BT678" s="358" t="s">
        <v>316</v>
      </c>
      <c r="BU678" s="359"/>
      <c r="BV678" s="359"/>
      <c r="BW678" s="359"/>
      <c r="BX678" s="360" t="s">
        <v>256</v>
      </c>
      <c r="BY678" s="358" t="s">
        <v>316</v>
      </c>
      <c r="BZ678" s="359"/>
      <c r="CA678" s="359"/>
      <c r="CB678" s="360" t="s">
        <v>256</v>
      </c>
      <c r="CC678" s="358" t="s">
        <v>316</v>
      </c>
      <c r="CD678" s="359"/>
      <c r="CE678" s="359"/>
      <c r="CF678" s="359"/>
      <c r="CG678" s="359"/>
      <c r="CH678" s="360" t="s">
        <v>256</v>
      </c>
    </row>
    <row r="679" spans="1:86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1"/>
      <c r="H679" s="138" t="s">
        <v>141</v>
      </c>
      <c r="I679" s="138" t="s">
        <v>142</v>
      </c>
      <c r="J679" s="138" t="s">
        <v>143</v>
      </c>
      <c r="K679" s="138" t="s">
        <v>144</v>
      </c>
      <c r="L679" s="281"/>
      <c r="M679" s="138" t="s">
        <v>145</v>
      </c>
      <c r="N679" s="138" t="s">
        <v>146</v>
      </c>
      <c r="O679" s="138" t="s">
        <v>147</v>
      </c>
      <c r="P679" s="138" t="s">
        <v>148</v>
      </c>
      <c r="Q679" s="281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1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1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1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1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1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1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1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1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1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1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1"/>
      <c r="BY679" s="138" t="s">
        <v>326</v>
      </c>
      <c r="BZ679" s="138" t="s">
        <v>146</v>
      </c>
      <c r="CA679" s="138" t="s">
        <v>327</v>
      </c>
      <c r="CB679" s="281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1"/>
    </row>
    <row r="680" spans="1:86" ht="18" x14ac:dyDescent="0.25">
      <c r="A680" s="282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</row>
    <row r="681" spans="1:86" ht="18" x14ac:dyDescent="0.25">
      <c r="A681" s="283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0</v>
      </c>
      <c r="CF681" s="135">
        <f>'Нарххо 2024'!CF681</f>
        <v>0</v>
      </c>
      <c r="CG681" s="135">
        <f>'Нарххо 2024'!CG681</f>
        <v>0</v>
      </c>
      <c r="CH681" s="169">
        <f>'Нарххо 2024'!CH681</f>
        <v>5.85</v>
      </c>
    </row>
    <row r="682" spans="1:86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0</v>
      </c>
      <c r="CF682" s="135">
        <f>'Нарххо 2024'!CF682</f>
        <v>0</v>
      </c>
      <c r="CG682" s="135">
        <f>'Нарххо 2024'!CG682</f>
        <v>0</v>
      </c>
      <c r="CH682" s="169">
        <f>'Нарххо 2024'!CH682</f>
        <v>6.8</v>
      </c>
    </row>
    <row r="683" spans="1:86" ht="18" x14ac:dyDescent="0.25">
      <c r="A683" s="282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0</v>
      </c>
      <c r="CG683" s="135">
        <f>'Нарххо 2024'!CG683</f>
        <v>0</v>
      </c>
      <c r="CH683" s="169" t="e">
        <f>'Нарххо 2024'!CH683</f>
        <v>#DIV/0!</v>
      </c>
    </row>
    <row r="684" spans="1:86" ht="18" x14ac:dyDescent="0.25">
      <c r="A684" s="283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0</v>
      </c>
      <c r="CF684" s="135">
        <f>'Нарххо 2024'!CF684</f>
        <v>0</v>
      </c>
      <c r="CG684" s="135">
        <f>'Нарххо 2024'!CG684</f>
        <v>0</v>
      </c>
      <c r="CH684" s="169">
        <f>'Нарххо 2024'!CH684</f>
        <v>2.625</v>
      </c>
    </row>
    <row r="685" spans="1:86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0</v>
      </c>
      <c r="CF685" s="135">
        <f>'Нарххо 2024'!CF685</f>
        <v>0</v>
      </c>
      <c r="CG685" s="135">
        <f>'Нарххо 2024'!CG685</f>
        <v>0</v>
      </c>
      <c r="CH685" s="169">
        <f>'Нарххо 2024'!CH685</f>
        <v>4.6500000000000004</v>
      </c>
    </row>
    <row r="686" spans="1:86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0</v>
      </c>
      <c r="CF686" s="135">
        <f>'Нарххо 2024'!CF686</f>
        <v>0</v>
      </c>
      <c r="CG686" s="135">
        <f>'Нарххо 2024'!CG686</f>
        <v>0</v>
      </c>
      <c r="CH686" s="169">
        <f>'Нарххо 2024'!CH686</f>
        <v>21.25</v>
      </c>
    </row>
    <row r="687" spans="1:86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0</v>
      </c>
      <c r="CF687" s="135">
        <f>'Нарххо 2024'!CF687</f>
        <v>0</v>
      </c>
      <c r="CG687" s="135">
        <f>'Нарххо 2024'!CG687</f>
        <v>0</v>
      </c>
      <c r="CH687" s="169">
        <f>'Нарххо 2024'!CH687</f>
        <v>18.375</v>
      </c>
    </row>
    <row r="688" spans="1:86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0</v>
      </c>
      <c r="CF688" s="135">
        <f>'Нарххо 2024'!CF688</f>
        <v>0</v>
      </c>
      <c r="CG688" s="135">
        <f>'Нарххо 2024'!CG688</f>
        <v>0</v>
      </c>
      <c r="CH688" s="169">
        <f>'Нарххо 2024'!CH688</f>
        <v>12.25</v>
      </c>
    </row>
    <row r="689" spans="1:86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0</v>
      </c>
      <c r="CF689" s="135">
        <f>'Нарххо 2024'!CF689</f>
        <v>0</v>
      </c>
      <c r="CG689" s="135">
        <f>'Нарххо 2024'!CG689</f>
        <v>0</v>
      </c>
      <c r="CH689" s="169">
        <f>'Нарххо 2024'!CH689</f>
        <v>13.5</v>
      </c>
    </row>
    <row r="690" spans="1:86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0</v>
      </c>
      <c r="CF690" s="135">
        <f>'Нарххо 2024'!CF690</f>
        <v>0</v>
      </c>
      <c r="CG690" s="135">
        <f>'Нарххо 2024'!CG690</f>
        <v>0</v>
      </c>
      <c r="CH690" s="169">
        <f>'Нарххо 2024'!CH690</f>
        <v>16.579999999999998</v>
      </c>
    </row>
    <row r="691" spans="1:86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0</v>
      </c>
      <c r="CF691" s="135">
        <f>'Нарххо 2024'!CF691</f>
        <v>0</v>
      </c>
      <c r="CG691" s="135">
        <f>'Нарххо 2024'!CG691</f>
        <v>0</v>
      </c>
      <c r="CH691" s="169">
        <f>'Нарххо 2024'!CH691</f>
        <v>18</v>
      </c>
    </row>
    <row r="692" spans="1:86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0</v>
      </c>
      <c r="CF692" s="135">
        <f>'Нарххо 2024'!CF692</f>
        <v>0</v>
      </c>
      <c r="CG692" s="135">
        <f>'Нарххо 2024'!CG692</f>
        <v>0</v>
      </c>
      <c r="CH692" s="169">
        <f>'Нарххо 2024'!CH692</f>
        <v>89.25</v>
      </c>
    </row>
    <row r="693" spans="1:86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0</v>
      </c>
      <c r="CF693" s="135">
        <f>'Нарххо 2024'!CF693</f>
        <v>0</v>
      </c>
      <c r="CG693" s="135">
        <f>'Нарххо 2024'!CG693</f>
        <v>0</v>
      </c>
      <c r="CH693" s="169">
        <f>'Нарххо 2024'!CH693</f>
        <v>91</v>
      </c>
    </row>
    <row r="694" spans="1:86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0</v>
      </c>
      <c r="CF694" s="135">
        <f>'Нарххо 2024'!CF694</f>
        <v>0</v>
      </c>
      <c r="CG694" s="135">
        <f>'Нарххо 2024'!CG694</f>
        <v>0</v>
      </c>
      <c r="CH694" s="169">
        <f>'Нарххо 2024'!CH694</f>
        <v>6</v>
      </c>
    </row>
    <row r="695" spans="1:86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0</v>
      </c>
      <c r="CF695" s="135">
        <f>'Нарххо 2024'!CF695</f>
        <v>0</v>
      </c>
      <c r="CG695" s="135">
        <f>'Нарххо 2024'!CG695</f>
        <v>0</v>
      </c>
      <c r="CH695" s="169">
        <f>'Нарххо 2024'!CH695</f>
        <v>13</v>
      </c>
    </row>
    <row r="696" spans="1:86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0</v>
      </c>
      <c r="CF696" s="135">
        <f>'Нарххо 2024'!CF696</f>
        <v>0</v>
      </c>
      <c r="CG696" s="135">
        <f>'Нарххо 2024'!CG696</f>
        <v>0</v>
      </c>
      <c r="CH696" s="169">
        <f>'Нарххо 2024'!CH696</f>
        <v>11</v>
      </c>
    </row>
    <row r="697" spans="1:86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0</v>
      </c>
      <c r="CF697" s="135">
        <f>'Нарххо 2024'!CF697</f>
        <v>0</v>
      </c>
      <c r="CG697" s="135">
        <f>'Нарххо 2024'!CG697</f>
        <v>0</v>
      </c>
      <c r="CH697" s="169">
        <f>'Нарххо 2024'!CH697</f>
        <v>42</v>
      </c>
    </row>
    <row r="698" spans="1:86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0</v>
      </c>
      <c r="CF698" s="135">
        <f>'Нарххо 2024'!CF698</f>
        <v>0</v>
      </c>
      <c r="CG698" s="135">
        <f>'Нарххо 2024'!CG698</f>
        <v>0</v>
      </c>
      <c r="CH698" s="169">
        <f>'Нарххо 2024'!CH698</f>
        <v>42</v>
      </c>
    </row>
    <row r="699" spans="1:86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0</v>
      </c>
      <c r="CF699" s="135">
        <f>'Нарххо 2024'!CF699</f>
        <v>0</v>
      </c>
      <c r="CG699" s="135">
        <f>'Нарххо 2024'!CG699</f>
        <v>0</v>
      </c>
      <c r="CH699" s="169">
        <f>'Нарххо 2024'!CH699</f>
        <v>4.9000000000000004</v>
      </c>
    </row>
    <row r="700" spans="1:86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0</v>
      </c>
      <c r="CF700" s="135">
        <f>'Нарххо 2024'!CF700</f>
        <v>0</v>
      </c>
      <c r="CG700" s="135">
        <f>'Нарххо 2024'!CG700</f>
        <v>0</v>
      </c>
      <c r="CH700" s="169">
        <f>'Нарххо 2024'!CH700</f>
        <v>3.7</v>
      </c>
    </row>
    <row r="701" spans="1:86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0</v>
      </c>
      <c r="CF701" s="135">
        <f>'Нарххо 2024'!CF701</f>
        <v>0</v>
      </c>
      <c r="CG701" s="135">
        <f>'Нарххо 2024'!CG701</f>
        <v>0</v>
      </c>
      <c r="CH701" s="169">
        <f>'Нарххо 2024'!CH701</f>
        <v>3</v>
      </c>
    </row>
    <row r="702" spans="1:86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0</v>
      </c>
      <c r="CF702" s="135">
        <f>'Нарххо 2024'!CF702</f>
        <v>0</v>
      </c>
      <c r="CG702" s="135">
        <f>'Нарххо 2024'!CG702</f>
        <v>0</v>
      </c>
      <c r="CH702" s="169">
        <f>'Нарххо 2024'!CH702</f>
        <v>18</v>
      </c>
    </row>
    <row r="703" spans="1:86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0</v>
      </c>
      <c r="CF703" s="135">
        <f>'Нарххо 2024'!CF703</f>
        <v>0</v>
      </c>
      <c r="CG703" s="135">
        <f>'Нарххо 2024'!CG703</f>
        <v>0</v>
      </c>
      <c r="CH703" s="169">
        <f>'Нарххо 2024'!CH703</f>
        <v>18</v>
      </c>
    </row>
    <row r="704" spans="1:86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0</v>
      </c>
      <c r="CF704" s="135">
        <f>'Нарххо 2024'!CF704</f>
        <v>0</v>
      </c>
      <c r="CG704" s="135">
        <f>'Нарххо 2024'!CG704</f>
        <v>0</v>
      </c>
      <c r="CH704" s="169">
        <f>'Нарххо 2024'!CH704</f>
        <v>14</v>
      </c>
    </row>
    <row r="705" spans="1:86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0</v>
      </c>
      <c r="CF705" s="135">
        <f>'Нарххо 2024'!CF705</f>
        <v>0</v>
      </c>
      <c r="CG705" s="135">
        <f>'Нарххо 2024'!CG705</f>
        <v>0</v>
      </c>
      <c r="CH705" s="169">
        <f>'Нарххо 2024'!CH705</f>
        <v>3</v>
      </c>
    </row>
    <row r="706" spans="1:86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0</v>
      </c>
      <c r="CF706" s="135">
        <f>'Нарххо 2024'!CF706</f>
        <v>0</v>
      </c>
      <c r="CG706" s="135">
        <f>'Нарххо 2024'!CG706</f>
        <v>0</v>
      </c>
      <c r="CH706" s="169">
        <f>'Нарххо 2024'!CH706</f>
        <v>2</v>
      </c>
    </row>
    <row r="707" spans="1:86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0</v>
      </c>
      <c r="CF707" s="135">
        <f>'Нарххо 2024'!CF707</f>
        <v>0</v>
      </c>
      <c r="CG707" s="135">
        <f>'Нарххо 2024'!CG707</f>
        <v>0</v>
      </c>
      <c r="CH707" s="169">
        <f>'Нарххо 2024'!CH707</f>
        <v>40</v>
      </c>
    </row>
    <row r="708" spans="1:86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0</v>
      </c>
      <c r="CF708" s="135">
        <f>'Нарххо 2024'!CF708</f>
        <v>0</v>
      </c>
      <c r="CG708" s="135">
        <f>'Нарххо 2024'!CG708</f>
        <v>0</v>
      </c>
      <c r="CH708" s="169">
        <f>'Нарххо 2024'!CH708</f>
        <v>6.75</v>
      </c>
    </row>
    <row r="709" spans="1:86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0</v>
      </c>
      <c r="CF709" s="135">
        <f>'Нарххо 2024'!CF709</f>
        <v>0</v>
      </c>
      <c r="CG709" s="135">
        <f>'Нарххо 2024'!CG709</f>
        <v>0</v>
      </c>
      <c r="CH709" s="169">
        <f>'Нарххо 2024'!CH709</f>
        <v>10.4</v>
      </c>
    </row>
    <row r="710" spans="1:86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0</v>
      </c>
      <c r="CF710" s="135">
        <f>'Нарххо 2024'!CF710</f>
        <v>0</v>
      </c>
      <c r="CG710" s="135">
        <f>'Нарххо 2024'!CG710</f>
        <v>0</v>
      </c>
      <c r="CH710" s="169">
        <f>'Нарххо 2024'!CH710</f>
        <v>10.5</v>
      </c>
    </row>
    <row r="711" spans="1:86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</row>
    <row r="712" spans="1:86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0</v>
      </c>
      <c r="CF712" s="135">
        <f>'Нарххо 2024'!CF712</f>
        <v>0</v>
      </c>
      <c r="CG712" s="135">
        <f>'Нарххо 2024'!CG712</f>
        <v>0</v>
      </c>
      <c r="CH712" s="169">
        <f>'Нарххо 2024'!CH712</f>
        <v>10.835000000000001</v>
      </c>
    </row>
    <row r="713" spans="1:86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0</v>
      </c>
      <c r="CF713" s="135">
        <f>'Нарххо 2024'!CF713</f>
        <v>0</v>
      </c>
      <c r="CG713" s="135">
        <f>'Нарххо 2024'!CG713</f>
        <v>0</v>
      </c>
      <c r="CH713" s="169">
        <f>'Нарххо 2024'!CH713</f>
        <v>10.934999999999999</v>
      </c>
    </row>
    <row r="714" spans="1:86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261"/>
      <c r="CG714" s="1"/>
      <c r="CH714" s="261"/>
    </row>
    <row r="715" spans="1:86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261"/>
      <c r="CG715" s="1"/>
      <c r="CH715" s="261"/>
    </row>
    <row r="716" spans="1:86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261"/>
      <c r="CG716" s="1"/>
      <c r="CH716" s="261"/>
    </row>
    <row r="717" spans="1:86" ht="18" x14ac:dyDescent="0.25">
      <c r="A717" s="299" t="s">
        <v>255</v>
      </c>
      <c r="B717" s="299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99"/>
      <c r="AK717" s="299"/>
      <c r="AL717" s="299"/>
      <c r="AM717" s="299"/>
      <c r="AN717" s="299"/>
      <c r="AO717" s="299"/>
      <c r="AP717" s="299"/>
      <c r="AQ717" s="299"/>
      <c r="AR717" s="299"/>
      <c r="AS717" s="299"/>
      <c r="AT717" s="299"/>
      <c r="AU717" s="299"/>
      <c r="AV717" s="299"/>
      <c r="AW717" s="299"/>
      <c r="AX717" s="299"/>
      <c r="AY717" s="299"/>
      <c r="AZ717" s="299"/>
      <c r="BA717" s="299"/>
      <c r="BB717" s="299"/>
      <c r="BC717" s="299"/>
      <c r="BD717" s="299"/>
      <c r="BE717" s="299"/>
      <c r="BF717" s="299"/>
      <c r="BG717" s="299"/>
      <c r="BH717" s="299"/>
      <c r="BI717" s="299"/>
      <c r="BJ717" s="299"/>
      <c r="BK717" s="299"/>
      <c r="BL717" s="299"/>
      <c r="BM717" s="299"/>
      <c r="BN717" s="299"/>
      <c r="BO717" s="299"/>
      <c r="BP717" s="299"/>
      <c r="BQ717" s="299"/>
      <c r="BR717" s="299"/>
      <c r="BS717" s="299"/>
      <c r="BT717" s="299"/>
      <c r="BU717" s="299"/>
      <c r="BV717" s="299"/>
      <c r="BW717" s="299"/>
      <c r="BX717" s="299"/>
      <c r="BY717" s="299"/>
      <c r="BZ717" s="299"/>
      <c r="CA717" s="299"/>
      <c r="CB717" s="299"/>
      <c r="CC717" s="299"/>
      <c r="CD717" s="299"/>
      <c r="CE717" s="299"/>
      <c r="CF717" s="299"/>
      <c r="CG717" s="299"/>
      <c r="CH717" s="299"/>
    </row>
    <row r="718" spans="1:86" x14ac:dyDescent="0.3">
      <c r="A718" s="274" t="s">
        <v>156</v>
      </c>
      <c r="B718" s="275"/>
      <c r="C718" s="365" t="s">
        <v>273</v>
      </c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0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  <c r="AA718" s="301"/>
      <c r="AB718" s="301"/>
      <c r="AC718" s="301"/>
      <c r="AD718" s="301"/>
      <c r="AE718" s="301"/>
      <c r="AF718" s="301"/>
      <c r="AG718" s="301"/>
      <c r="AH718" s="301"/>
      <c r="AI718" s="301"/>
      <c r="AJ718" s="301"/>
      <c r="AK718" s="301"/>
      <c r="AL718" s="301"/>
      <c r="AM718" s="301"/>
      <c r="AN718" s="301"/>
      <c r="AO718" s="301"/>
      <c r="AP718" s="301"/>
      <c r="AQ718" s="301"/>
      <c r="AR718" s="301"/>
      <c r="AS718" s="301"/>
      <c r="AT718" s="301"/>
      <c r="AU718" s="301"/>
      <c r="AV718" s="301"/>
      <c r="AW718" s="301"/>
      <c r="AX718" s="301"/>
      <c r="AY718" s="301"/>
      <c r="AZ718" s="301"/>
      <c r="BA718" s="301"/>
      <c r="BB718" s="301"/>
      <c r="BC718" s="301"/>
      <c r="BD718" s="301"/>
      <c r="BE718" s="301"/>
      <c r="BF718" s="301"/>
      <c r="BG718" s="301"/>
      <c r="BH718" s="301"/>
      <c r="BI718" s="301"/>
      <c r="BJ718" s="301"/>
      <c r="BK718" s="301"/>
      <c r="BL718" s="301"/>
      <c r="BM718" s="301"/>
      <c r="BN718" s="301"/>
      <c r="BO718" s="301"/>
      <c r="BP718" s="301"/>
      <c r="BQ718" s="301"/>
      <c r="BR718" s="301"/>
      <c r="BS718" s="301"/>
      <c r="BT718" s="301"/>
      <c r="BU718" s="301"/>
      <c r="BV718" s="301"/>
      <c r="BW718" s="301"/>
      <c r="BX718" s="301"/>
      <c r="BY718" s="301"/>
      <c r="BZ718" s="301"/>
      <c r="CA718" s="301"/>
      <c r="CB718" s="301"/>
      <c r="CC718" s="301"/>
      <c r="CD718" s="301"/>
      <c r="CE718" s="301"/>
      <c r="CF718" s="301"/>
      <c r="CG718" s="301"/>
      <c r="CH718" s="302"/>
    </row>
    <row r="719" spans="1:86" ht="18.75" customHeight="1" x14ac:dyDescent="0.3">
      <c r="A719" s="218"/>
      <c r="B719" s="198"/>
      <c r="C719" s="361" t="s">
        <v>139</v>
      </c>
      <c r="D719" s="362"/>
      <c r="E719" s="362"/>
      <c r="F719" s="363"/>
      <c r="G719" s="360" t="s">
        <v>256</v>
      </c>
      <c r="H719" s="358" t="s">
        <v>139</v>
      </c>
      <c r="I719" s="359"/>
      <c r="J719" s="359"/>
      <c r="K719" s="364"/>
      <c r="L719" s="360" t="s">
        <v>256</v>
      </c>
      <c r="M719" s="358" t="s">
        <v>139</v>
      </c>
      <c r="N719" s="359"/>
      <c r="O719" s="359"/>
      <c r="P719" s="364"/>
      <c r="Q719" s="360" t="s">
        <v>256</v>
      </c>
      <c r="R719" s="358" t="s">
        <v>139</v>
      </c>
      <c r="S719" s="359"/>
      <c r="T719" s="359"/>
      <c r="U719" s="359"/>
      <c r="V719" s="364"/>
      <c r="W719" s="360" t="s">
        <v>256</v>
      </c>
      <c r="X719" s="358" t="s">
        <v>139</v>
      </c>
      <c r="Y719" s="359"/>
      <c r="Z719" s="359"/>
      <c r="AA719" s="364"/>
      <c r="AB719" s="360" t="s">
        <v>256</v>
      </c>
      <c r="AC719" s="358" t="s">
        <v>139</v>
      </c>
      <c r="AD719" s="359"/>
      <c r="AE719" s="359"/>
      <c r="AF719" s="364"/>
      <c r="AG719" s="360" t="s">
        <v>256</v>
      </c>
      <c r="AH719" s="358" t="s">
        <v>139</v>
      </c>
      <c r="AI719" s="359"/>
      <c r="AJ719" s="359"/>
      <c r="AK719" s="359"/>
      <c r="AL719" s="364"/>
      <c r="AM719" s="360" t="s">
        <v>256</v>
      </c>
      <c r="AN719" s="358" t="s">
        <v>139</v>
      </c>
      <c r="AO719" s="359"/>
      <c r="AP719" s="359"/>
      <c r="AQ719" s="364"/>
      <c r="AR719" s="360" t="s">
        <v>256</v>
      </c>
      <c r="AS719" s="358" t="s">
        <v>139</v>
      </c>
      <c r="AT719" s="359"/>
      <c r="AU719" s="359"/>
      <c r="AV719" s="359"/>
      <c r="AW719" s="256"/>
      <c r="AX719" s="360" t="s">
        <v>256</v>
      </c>
      <c r="AY719" s="358" t="s">
        <v>139</v>
      </c>
      <c r="AZ719" s="359"/>
      <c r="BA719" s="359"/>
      <c r="BB719" s="364"/>
      <c r="BC719" s="360" t="s">
        <v>256</v>
      </c>
      <c r="BD719" s="358" t="s">
        <v>139</v>
      </c>
      <c r="BE719" s="359"/>
      <c r="BF719" s="359"/>
      <c r="BG719" s="364"/>
      <c r="BH719" s="360" t="s">
        <v>256</v>
      </c>
      <c r="BI719" s="358" t="s">
        <v>139</v>
      </c>
      <c r="BJ719" s="359"/>
      <c r="BK719" s="359"/>
      <c r="BL719" s="364"/>
      <c r="BM719" s="266"/>
      <c r="BN719" s="360" t="s">
        <v>256</v>
      </c>
      <c r="BO719" s="358" t="s">
        <v>316</v>
      </c>
      <c r="BP719" s="359"/>
      <c r="BQ719" s="359"/>
      <c r="BR719" s="359"/>
      <c r="BS719" s="360" t="s">
        <v>256</v>
      </c>
      <c r="BT719" s="358" t="s">
        <v>316</v>
      </c>
      <c r="BU719" s="359"/>
      <c r="BV719" s="359"/>
      <c r="BW719" s="359"/>
      <c r="BX719" s="360" t="s">
        <v>256</v>
      </c>
      <c r="BY719" s="358" t="s">
        <v>316</v>
      </c>
      <c r="BZ719" s="359"/>
      <c r="CA719" s="359"/>
      <c r="CB719" s="360" t="s">
        <v>256</v>
      </c>
      <c r="CC719" s="358" t="s">
        <v>316</v>
      </c>
      <c r="CD719" s="359"/>
      <c r="CE719" s="359"/>
      <c r="CF719" s="359"/>
      <c r="CG719" s="359"/>
      <c r="CH719" s="360" t="s">
        <v>256</v>
      </c>
    </row>
    <row r="720" spans="1:86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1"/>
      <c r="H720" s="138" t="s">
        <v>141</v>
      </c>
      <c r="I720" s="138" t="s">
        <v>142</v>
      </c>
      <c r="J720" s="138" t="s">
        <v>143</v>
      </c>
      <c r="K720" s="138" t="s">
        <v>144</v>
      </c>
      <c r="L720" s="281"/>
      <c r="M720" s="138" t="s">
        <v>145</v>
      </c>
      <c r="N720" s="138" t="s">
        <v>146</v>
      </c>
      <c r="O720" s="138" t="s">
        <v>147</v>
      </c>
      <c r="P720" s="138" t="s">
        <v>148</v>
      </c>
      <c r="Q720" s="281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1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1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1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1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1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1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1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1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1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1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1"/>
      <c r="BY720" s="138" t="s">
        <v>326</v>
      </c>
      <c r="BZ720" s="138" t="s">
        <v>146</v>
      </c>
      <c r="CA720" s="138" t="s">
        <v>327</v>
      </c>
      <c r="CB720" s="281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1"/>
    </row>
    <row r="721" spans="1:86" ht="18" x14ac:dyDescent="0.25">
      <c r="A721" s="282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</row>
    <row r="722" spans="1:86" ht="18" x14ac:dyDescent="0.25">
      <c r="A722" s="283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0</v>
      </c>
      <c r="CF722" s="135">
        <f>'Нарххо 2024'!CF722</f>
        <v>0</v>
      </c>
      <c r="CG722" s="135">
        <f>'Нарххо 2024'!CG722</f>
        <v>0</v>
      </c>
      <c r="CH722" s="169">
        <f>'Нарххо 2024'!CH722</f>
        <v>5.875</v>
      </c>
    </row>
    <row r="723" spans="1:86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0</v>
      </c>
      <c r="CF723" s="135">
        <f>'Нарххо 2024'!CF723</f>
        <v>0</v>
      </c>
      <c r="CG723" s="135">
        <f>'Нарххо 2024'!CG723</f>
        <v>0</v>
      </c>
      <c r="CH723" s="169">
        <f>'Нарххо 2024'!CH723</f>
        <v>6.75</v>
      </c>
    </row>
    <row r="724" spans="1:86" ht="18" x14ac:dyDescent="0.25">
      <c r="A724" s="282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</row>
    <row r="725" spans="1:86" ht="18" x14ac:dyDescent="0.25">
      <c r="A725" s="283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0</v>
      </c>
      <c r="CF725" s="135">
        <f>'Нарххо 2024'!CF725</f>
        <v>0</v>
      </c>
      <c r="CG725" s="135">
        <f>'Нарххо 2024'!CG725</f>
        <v>0</v>
      </c>
      <c r="CH725" s="169">
        <f>'Нарххо 2024'!CH725</f>
        <v>3.3</v>
      </c>
    </row>
    <row r="726" spans="1:86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0</v>
      </c>
      <c r="CF726" s="135">
        <f>'Нарххо 2024'!CF726</f>
        <v>0</v>
      </c>
      <c r="CG726" s="135">
        <f>'Нарххо 2024'!CG726</f>
        <v>0</v>
      </c>
      <c r="CH726" s="169">
        <f>'Нарххо 2024'!CH726</f>
        <v>4.7</v>
      </c>
    </row>
    <row r="727" spans="1:86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0</v>
      </c>
      <c r="CF727" s="135">
        <f>'Нарххо 2024'!CF727</f>
        <v>0</v>
      </c>
      <c r="CG727" s="135">
        <f>'Нарххо 2024'!CG727</f>
        <v>0</v>
      </c>
      <c r="CH727" s="169">
        <f>'Нарххо 2024'!CH727</f>
        <v>17.125</v>
      </c>
    </row>
    <row r="728" spans="1:86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0</v>
      </c>
      <c r="CF728" s="135">
        <f>'Нарххо 2024'!CF728</f>
        <v>0</v>
      </c>
      <c r="CG728" s="135">
        <f>'Нарххо 2024'!CG728</f>
        <v>0</v>
      </c>
      <c r="CH728" s="169">
        <f>'Нарххо 2024'!CH728</f>
        <v>15.725</v>
      </c>
    </row>
    <row r="729" spans="1:86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0</v>
      </c>
      <c r="CF729" s="135">
        <f>'Нарххо 2024'!CF729</f>
        <v>0</v>
      </c>
      <c r="CG729" s="135">
        <f>'Нарххо 2024'!CG729</f>
        <v>0</v>
      </c>
      <c r="CH729" s="169">
        <f>'Нарххо 2024'!CH729</f>
        <v>5.75</v>
      </c>
    </row>
    <row r="730" spans="1:86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0</v>
      </c>
      <c r="CF730" s="135">
        <f>'Нарххо 2024'!CF730</f>
        <v>0</v>
      </c>
      <c r="CG730" s="135">
        <f>'Нарххо 2024'!CG730</f>
        <v>0</v>
      </c>
      <c r="CH730" s="169">
        <f>'Нарххо 2024'!CH730</f>
        <v>15.5</v>
      </c>
    </row>
    <row r="731" spans="1:86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0</v>
      </c>
      <c r="CF731" s="135">
        <f>'Нарххо 2024'!CF731</f>
        <v>0</v>
      </c>
      <c r="CG731" s="135">
        <f>'Нарххо 2024'!CG731</f>
        <v>0</v>
      </c>
      <c r="CH731" s="169">
        <f>'Нарххо 2024'!CH731</f>
        <v>17.2</v>
      </c>
    </row>
    <row r="732" spans="1:86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0</v>
      </c>
      <c r="CF732" s="135">
        <f>'Нарххо 2024'!CF732</f>
        <v>0</v>
      </c>
      <c r="CG732" s="135">
        <f>'Нарххо 2024'!CG732</f>
        <v>0</v>
      </c>
      <c r="CH732" s="169">
        <f>'Нарххо 2024'!CH732</f>
        <v>19</v>
      </c>
    </row>
    <row r="733" spans="1:86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0</v>
      </c>
      <c r="CF733" s="135">
        <f>'Нарххо 2024'!CF733</f>
        <v>0</v>
      </c>
      <c r="CG733" s="135">
        <f>'Нарххо 2024'!CG733</f>
        <v>0</v>
      </c>
      <c r="CH733" s="169">
        <f>'Нарххо 2024'!CH733</f>
        <v>89.2</v>
      </c>
    </row>
    <row r="734" spans="1:86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0</v>
      </c>
      <c r="CF734" s="135">
        <f>'Нарххо 2024'!CF734</f>
        <v>0</v>
      </c>
      <c r="CG734" s="135">
        <f>'Нарххо 2024'!CG734</f>
        <v>0</v>
      </c>
      <c r="CH734" s="169">
        <f>'Нарххо 2024'!CH734</f>
        <v>93.4</v>
      </c>
    </row>
    <row r="735" spans="1:86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0</v>
      </c>
      <c r="CF735" s="135">
        <f>'Нарххо 2024'!CF735</f>
        <v>0</v>
      </c>
      <c r="CG735" s="135">
        <f>'Нарххо 2024'!CG735</f>
        <v>0</v>
      </c>
      <c r="CH735" s="169">
        <f>'Нарххо 2024'!CH735</f>
        <v>11</v>
      </c>
    </row>
    <row r="736" spans="1:86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0</v>
      </c>
      <c r="CF736" s="135">
        <f>'Нарххо 2024'!CF736</f>
        <v>0</v>
      </c>
      <c r="CG736" s="135">
        <f>'Нарххо 2024'!CG736</f>
        <v>0</v>
      </c>
      <c r="CH736" s="169">
        <f>'Нарххо 2024'!CH736</f>
        <v>13.08</v>
      </c>
    </row>
    <row r="737" spans="1:86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0</v>
      </c>
      <c r="CF737" s="135">
        <f>'Нарххо 2024'!CF737</f>
        <v>0</v>
      </c>
      <c r="CG737" s="135">
        <f>'Нарххо 2024'!CG737</f>
        <v>0</v>
      </c>
      <c r="CH737" s="169">
        <f>'Нарххо 2024'!CH737</f>
        <v>11.5</v>
      </c>
    </row>
    <row r="738" spans="1:86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0</v>
      </c>
      <c r="CF738" s="135">
        <f>'Нарххо 2024'!CF738</f>
        <v>0</v>
      </c>
      <c r="CG738" s="135">
        <f>'Нарххо 2024'!CG738</f>
        <v>0</v>
      </c>
      <c r="CH738" s="169">
        <f>'Нарххо 2024'!CH738</f>
        <v>45</v>
      </c>
    </row>
    <row r="739" spans="1:86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0</v>
      </c>
      <c r="CF739" s="135">
        <f>'Нарххо 2024'!CF739</f>
        <v>0</v>
      </c>
      <c r="CG739" s="135">
        <f>'Нарххо 2024'!CG739</f>
        <v>0</v>
      </c>
      <c r="CH739" s="169">
        <f>'Нарххо 2024'!CH739</f>
        <v>40</v>
      </c>
    </row>
    <row r="740" spans="1:86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0</v>
      </c>
      <c r="CF740" s="135">
        <f>'Нарххо 2024'!CF740</f>
        <v>0</v>
      </c>
      <c r="CG740" s="135">
        <f>'Нарххо 2024'!CG740</f>
        <v>0</v>
      </c>
      <c r="CH740" s="169">
        <f>'Нарххо 2024'!CH740</f>
        <v>5.05</v>
      </c>
    </row>
    <row r="741" spans="1:86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0</v>
      </c>
      <c r="CF741" s="135">
        <f>'Нарххо 2024'!CF741</f>
        <v>0</v>
      </c>
      <c r="CG741" s="135">
        <f>'Нарххо 2024'!CG741</f>
        <v>0</v>
      </c>
      <c r="CH741" s="169">
        <f>'Нарххо 2024'!CH741</f>
        <v>4.3</v>
      </c>
    </row>
    <row r="742" spans="1:86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0</v>
      </c>
      <c r="CF742" s="135">
        <f>'Нарххо 2024'!CF742</f>
        <v>0</v>
      </c>
      <c r="CG742" s="135">
        <f>'Нарххо 2024'!CG742</f>
        <v>0</v>
      </c>
      <c r="CH742" s="169">
        <f>'Нарххо 2024'!CH742</f>
        <v>3.47</v>
      </c>
    </row>
    <row r="743" spans="1:86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0</v>
      </c>
      <c r="CF743" s="135">
        <f>'Нарххо 2024'!CF743</f>
        <v>0</v>
      </c>
      <c r="CG743" s="135">
        <f>'Нарххо 2024'!CG743</f>
        <v>0</v>
      </c>
      <c r="CH743" s="169">
        <f>'Нарххо 2024'!CH743</f>
        <v>19.5</v>
      </c>
    </row>
    <row r="744" spans="1:86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0</v>
      </c>
      <c r="CF744" s="135">
        <f>'Нарххо 2024'!CF744</f>
        <v>0</v>
      </c>
      <c r="CG744" s="135">
        <f>'Нарххо 2024'!CG744</f>
        <v>0</v>
      </c>
      <c r="CH744" s="169">
        <f>'Нарххо 2024'!CH744</f>
        <v>18</v>
      </c>
    </row>
    <row r="745" spans="1:86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0</v>
      </c>
      <c r="CF745" s="135">
        <f>'Нарххо 2024'!CF745</f>
        <v>0</v>
      </c>
      <c r="CG745" s="135">
        <f>'Нарххо 2024'!CG745</f>
        <v>0</v>
      </c>
      <c r="CH745" s="169">
        <f>'Нарххо 2024'!CH745</f>
        <v>19.5</v>
      </c>
    </row>
    <row r="746" spans="1:86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0</v>
      </c>
      <c r="CF746" s="135">
        <f>'Нарххо 2024'!CF746</f>
        <v>0</v>
      </c>
      <c r="CG746" s="135">
        <f>'Нарххо 2024'!CG746</f>
        <v>0</v>
      </c>
      <c r="CH746" s="169">
        <f>'Нарххо 2024'!CH746</f>
        <v>5</v>
      </c>
    </row>
    <row r="747" spans="1:86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0</v>
      </c>
      <c r="CF747" s="135">
        <f>'Нарххо 2024'!CF747</f>
        <v>0</v>
      </c>
      <c r="CG747" s="135">
        <f>'Нарххо 2024'!CG747</f>
        <v>0</v>
      </c>
      <c r="CH747" s="169">
        <f>'Нарххо 2024'!CH747</f>
        <v>2</v>
      </c>
    </row>
    <row r="748" spans="1:86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0</v>
      </c>
      <c r="CF748" s="135">
        <f>'Нарххо 2024'!CF748</f>
        <v>0</v>
      </c>
      <c r="CG748" s="135">
        <f>'Нарххо 2024'!CG748</f>
        <v>0</v>
      </c>
      <c r="CH748" s="169">
        <f>'Нарххо 2024'!CH748</f>
        <v>30</v>
      </c>
    </row>
    <row r="749" spans="1:86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0</v>
      </c>
      <c r="CF749" s="135">
        <f>'Нарххо 2024'!CF749</f>
        <v>0</v>
      </c>
      <c r="CG749" s="135">
        <f>'Нарххо 2024'!CG749</f>
        <v>0</v>
      </c>
      <c r="CH749" s="169">
        <f>'Нарххо 2024'!CH749</f>
        <v>6.5</v>
      </c>
    </row>
    <row r="750" spans="1:86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0</v>
      </c>
      <c r="CF750" s="135">
        <f>'Нарххо 2024'!CF750</f>
        <v>0</v>
      </c>
      <c r="CG750" s="135">
        <f>'Нарххо 2024'!CG750</f>
        <v>0</v>
      </c>
      <c r="CH750" s="169">
        <f>'Нарххо 2024'!CH750</f>
        <v>10.45</v>
      </c>
    </row>
    <row r="751" spans="1:86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0</v>
      </c>
      <c r="CF751" s="135">
        <f>'Нарххо 2024'!CF751</f>
        <v>0</v>
      </c>
      <c r="CG751" s="135">
        <f>'Нарххо 2024'!CG751</f>
        <v>0</v>
      </c>
      <c r="CH751" s="169">
        <f>'Нарххо 2024'!CH751</f>
        <v>10.5</v>
      </c>
    </row>
    <row r="752" spans="1:86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</row>
    <row r="753" spans="1:86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0</v>
      </c>
      <c r="CF753" s="135">
        <f>'Нарххо 2024'!CF753</f>
        <v>0</v>
      </c>
      <c r="CG753" s="135">
        <f>'Нарххо 2024'!CG753</f>
        <v>0</v>
      </c>
      <c r="CH753" s="169">
        <f>'Нарххо 2024'!CH753</f>
        <v>10.835000000000001</v>
      </c>
    </row>
    <row r="754" spans="1:86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0</v>
      </c>
      <c r="CF754" s="135">
        <f>'Нарххо 2024'!CF754</f>
        <v>0</v>
      </c>
      <c r="CG754" s="135">
        <f>'Нарххо 2024'!CG754</f>
        <v>0</v>
      </c>
      <c r="CH754" s="169">
        <f>'Нарххо 2024'!CH754</f>
        <v>10.934999999999999</v>
      </c>
    </row>
    <row r="755" spans="1:86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261"/>
      <c r="CG755" s="1"/>
      <c r="CH755" s="261"/>
    </row>
    <row r="756" spans="1:86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261"/>
      <c r="CG756" s="1"/>
      <c r="CH756" s="261"/>
    </row>
    <row r="757" spans="1:86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261"/>
      <c r="CG757" s="1"/>
      <c r="CH757" s="261"/>
    </row>
    <row r="758" spans="1:86" ht="18" x14ac:dyDescent="0.25">
      <c r="A758" s="299" t="s">
        <v>255</v>
      </c>
      <c r="B758" s="299"/>
      <c r="C758" s="306"/>
      <c r="D758" s="306"/>
      <c r="E758" s="306"/>
      <c r="F758" s="306"/>
      <c r="G758" s="306"/>
      <c r="H758" s="306"/>
      <c r="I758" s="306"/>
      <c r="J758" s="306"/>
      <c r="K758" s="306"/>
      <c r="L758" s="306"/>
      <c r="M758" s="306"/>
      <c r="N758" s="306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99"/>
      <c r="AK758" s="299"/>
      <c r="AL758" s="299"/>
      <c r="AM758" s="299"/>
      <c r="AN758" s="299"/>
      <c r="AO758" s="299"/>
      <c r="AP758" s="299"/>
      <c r="AQ758" s="299"/>
      <c r="AR758" s="299"/>
      <c r="AS758" s="299"/>
      <c r="AT758" s="299"/>
      <c r="AU758" s="299"/>
      <c r="AV758" s="299"/>
      <c r="AW758" s="299"/>
      <c r="AX758" s="299"/>
      <c r="AY758" s="299"/>
      <c r="AZ758" s="299"/>
      <c r="BA758" s="299"/>
      <c r="BB758" s="299"/>
      <c r="BC758" s="299"/>
      <c r="BD758" s="299"/>
      <c r="BE758" s="299"/>
      <c r="BF758" s="299"/>
      <c r="BG758" s="299"/>
      <c r="BH758" s="299"/>
      <c r="BI758" s="299"/>
      <c r="BJ758" s="299"/>
      <c r="BK758" s="299"/>
      <c r="BL758" s="299"/>
      <c r="BM758" s="299"/>
      <c r="BN758" s="299"/>
      <c r="BO758" s="299"/>
      <c r="BP758" s="299"/>
      <c r="BQ758" s="299"/>
      <c r="BR758" s="299"/>
      <c r="BS758" s="299"/>
      <c r="BT758" s="299"/>
      <c r="BU758" s="299"/>
      <c r="BV758" s="299"/>
      <c r="BW758" s="299"/>
      <c r="BX758" s="299"/>
      <c r="BY758" s="299"/>
      <c r="BZ758" s="299"/>
      <c r="CA758" s="299"/>
      <c r="CB758" s="299"/>
      <c r="CC758" s="299"/>
      <c r="CD758" s="299"/>
      <c r="CE758" s="299"/>
      <c r="CF758" s="299"/>
      <c r="CG758" s="299"/>
      <c r="CH758" s="299"/>
    </row>
    <row r="759" spans="1:86" x14ac:dyDescent="0.3">
      <c r="A759" s="274" t="s">
        <v>156</v>
      </c>
      <c r="B759" s="275"/>
      <c r="C759" s="365" t="s">
        <v>274</v>
      </c>
      <c r="D759" s="306"/>
      <c r="E759" s="30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0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  <c r="AA759" s="301"/>
      <c r="AB759" s="301"/>
      <c r="AC759" s="301"/>
      <c r="AD759" s="301"/>
      <c r="AE759" s="301"/>
      <c r="AF759" s="301"/>
      <c r="AG759" s="301"/>
      <c r="AH759" s="301"/>
      <c r="AI759" s="301"/>
      <c r="AJ759" s="301"/>
      <c r="AK759" s="301"/>
      <c r="AL759" s="301"/>
      <c r="AM759" s="301"/>
      <c r="AN759" s="301"/>
      <c r="AO759" s="301"/>
      <c r="AP759" s="301"/>
      <c r="AQ759" s="301"/>
      <c r="AR759" s="301"/>
      <c r="AS759" s="301"/>
      <c r="AT759" s="301"/>
      <c r="AU759" s="301"/>
      <c r="AV759" s="301"/>
      <c r="AW759" s="301"/>
      <c r="AX759" s="301"/>
      <c r="AY759" s="301"/>
      <c r="AZ759" s="301"/>
      <c r="BA759" s="301"/>
      <c r="BB759" s="301"/>
      <c r="BC759" s="301"/>
      <c r="BD759" s="301"/>
      <c r="BE759" s="301"/>
      <c r="BF759" s="301"/>
      <c r="BG759" s="301"/>
      <c r="BH759" s="301"/>
      <c r="BI759" s="301"/>
      <c r="BJ759" s="301"/>
      <c r="BK759" s="301"/>
      <c r="BL759" s="301"/>
      <c r="BM759" s="301"/>
      <c r="BN759" s="301"/>
      <c r="BO759" s="301"/>
      <c r="BP759" s="301"/>
      <c r="BQ759" s="301"/>
      <c r="BR759" s="301"/>
      <c r="BS759" s="301"/>
      <c r="BT759" s="301"/>
      <c r="BU759" s="301"/>
      <c r="BV759" s="301"/>
      <c r="BW759" s="301"/>
      <c r="BX759" s="301"/>
      <c r="BY759" s="301"/>
      <c r="BZ759" s="301"/>
      <c r="CA759" s="301"/>
      <c r="CB759" s="301"/>
      <c r="CC759" s="301"/>
      <c r="CD759" s="301"/>
      <c r="CE759" s="301"/>
      <c r="CF759" s="301"/>
      <c r="CG759" s="301"/>
      <c r="CH759" s="302"/>
    </row>
    <row r="760" spans="1:86" ht="18.75" customHeight="1" x14ac:dyDescent="0.3">
      <c r="A760" s="218"/>
      <c r="B760" s="198"/>
      <c r="C760" s="361" t="s">
        <v>139</v>
      </c>
      <c r="D760" s="362"/>
      <c r="E760" s="362"/>
      <c r="F760" s="363"/>
      <c r="G760" s="360" t="s">
        <v>256</v>
      </c>
      <c r="H760" s="358" t="s">
        <v>139</v>
      </c>
      <c r="I760" s="359"/>
      <c r="J760" s="359"/>
      <c r="K760" s="364"/>
      <c r="L760" s="360" t="s">
        <v>256</v>
      </c>
      <c r="M760" s="358" t="s">
        <v>139</v>
      </c>
      <c r="N760" s="359"/>
      <c r="O760" s="359"/>
      <c r="P760" s="364"/>
      <c r="Q760" s="360" t="s">
        <v>256</v>
      </c>
      <c r="R760" s="358" t="s">
        <v>139</v>
      </c>
      <c r="S760" s="359"/>
      <c r="T760" s="359"/>
      <c r="U760" s="359"/>
      <c r="V760" s="364"/>
      <c r="W760" s="360" t="s">
        <v>256</v>
      </c>
      <c r="X760" s="358" t="s">
        <v>139</v>
      </c>
      <c r="Y760" s="359"/>
      <c r="Z760" s="359"/>
      <c r="AA760" s="364"/>
      <c r="AB760" s="360" t="s">
        <v>256</v>
      </c>
      <c r="AC760" s="358" t="s">
        <v>139</v>
      </c>
      <c r="AD760" s="359"/>
      <c r="AE760" s="359"/>
      <c r="AF760" s="364"/>
      <c r="AG760" s="360" t="s">
        <v>256</v>
      </c>
      <c r="AH760" s="358" t="s">
        <v>139</v>
      </c>
      <c r="AI760" s="359"/>
      <c r="AJ760" s="359"/>
      <c r="AK760" s="359"/>
      <c r="AL760" s="364"/>
      <c r="AM760" s="360" t="s">
        <v>256</v>
      </c>
      <c r="AN760" s="358" t="s">
        <v>139</v>
      </c>
      <c r="AO760" s="359"/>
      <c r="AP760" s="359"/>
      <c r="AQ760" s="364"/>
      <c r="AR760" s="360" t="s">
        <v>256</v>
      </c>
      <c r="AS760" s="358" t="s">
        <v>139</v>
      </c>
      <c r="AT760" s="359"/>
      <c r="AU760" s="359"/>
      <c r="AV760" s="359"/>
      <c r="AW760" s="256"/>
      <c r="AX760" s="360" t="s">
        <v>256</v>
      </c>
      <c r="AY760" s="358" t="s">
        <v>139</v>
      </c>
      <c r="AZ760" s="359"/>
      <c r="BA760" s="359"/>
      <c r="BB760" s="364"/>
      <c r="BC760" s="360" t="s">
        <v>256</v>
      </c>
      <c r="BD760" s="358" t="s">
        <v>139</v>
      </c>
      <c r="BE760" s="359"/>
      <c r="BF760" s="359"/>
      <c r="BG760" s="364"/>
      <c r="BH760" s="360" t="s">
        <v>256</v>
      </c>
      <c r="BI760" s="358" t="s">
        <v>139</v>
      </c>
      <c r="BJ760" s="359"/>
      <c r="BK760" s="359"/>
      <c r="BL760" s="364"/>
      <c r="BM760" s="266"/>
      <c r="BN760" s="360" t="s">
        <v>256</v>
      </c>
      <c r="BO760" s="358" t="s">
        <v>316</v>
      </c>
      <c r="BP760" s="359"/>
      <c r="BQ760" s="359"/>
      <c r="BR760" s="359"/>
      <c r="BS760" s="360" t="s">
        <v>256</v>
      </c>
      <c r="BT760" s="358" t="s">
        <v>316</v>
      </c>
      <c r="BU760" s="359"/>
      <c r="BV760" s="359"/>
      <c r="BW760" s="359"/>
      <c r="BX760" s="360" t="s">
        <v>256</v>
      </c>
      <c r="BY760" s="358" t="s">
        <v>316</v>
      </c>
      <c r="BZ760" s="359"/>
      <c r="CA760" s="359"/>
      <c r="CB760" s="360" t="s">
        <v>256</v>
      </c>
      <c r="CC760" s="358" t="s">
        <v>316</v>
      </c>
      <c r="CD760" s="359"/>
      <c r="CE760" s="359"/>
      <c r="CF760" s="359"/>
      <c r="CG760" s="359"/>
      <c r="CH760" s="360" t="s">
        <v>256</v>
      </c>
    </row>
    <row r="761" spans="1:86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1"/>
      <c r="H761" s="138" t="s">
        <v>141</v>
      </c>
      <c r="I761" s="138" t="s">
        <v>142</v>
      </c>
      <c r="J761" s="138" t="s">
        <v>143</v>
      </c>
      <c r="K761" s="138" t="s">
        <v>144</v>
      </c>
      <c r="L761" s="281"/>
      <c r="M761" s="138" t="s">
        <v>145</v>
      </c>
      <c r="N761" s="138" t="s">
        <v>146</v>
      </c>
      <c r="O761" s="138" t="s">
        <v>147</v>
      </c>
      <c r="P761" s="138" t="s">
        <v>148</v>
      </c>
      <c r="Q761" s="281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1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1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1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1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1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1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1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1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1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1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1"/>
      <c r="BY761" s="138" t="s">
        <v>326</v>
      </c>
      <c r="BZ761" s="138" t="s">
        <v>146</v>
      </c>
      <c r="CA761" s="138" t="s">
        <v>327</v>
      </c>
      <c r="CB761" s="281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1"/>
    </row>
    <row r="762" spans="1:86" ht="18" x14ac:dyDescent="0.25">
      <c r="A762" s="282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</row>
    <row r="763" spans="1:86" ht="18" x14ac:dyDescent="0.25">
      <c r="A763" s="283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0</v>
      </c>
      <c r="CF763" s="135">
        <f>'Нарххо 2024'!CF763</f>
        <v>0</v>
      </c>
      <c r="CG763" s="135">
        <f>'Нарххо 2024'!CG763</f>
        <v>0</v>
      </c>
      <c r="CH763" s="169">
        <f>'Нарххо 2024'!CH763</f>
        <v>5.45</v>
      </c>
    </row>
    <row r="764" spans="1:86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0</v>
      </c>
      <c r="CF764" s="135">
        <f>'Нарххо 2024'!CF764</f>
        <v>0</v>
      </c>
      <c r="CG764" s="135">
        <f>'Нарххо 2024'!CG764</f>
        <v>0</v>
      </c>
      <c r="CH764" s="169">
        <f>'Нарххо 2024'!CH764</f>
        <v>7.25</v>
      </c>
    </row>
    <row r="765" spans="1:86" ht="18" x14ac:dyDescent="0.25">
      <c r="A765" s="282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0</v>
      </c>
      <c r="CG765" s="135">
        <f>'Нарххо 2024'!CG765</f>
        <v>0</v>
      </c>
      <c r="CH765" s="169" t="e">
        <f>'Нарххо 2024'!CH765</f>
        <v>#DIV/0!</v>
      </c>
    </row>
    <row r="766" spans="1:86" ht="18" x14ac:dyDescent="0.25">
      <c r="A766" s="283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0</v>
      </c>
      <c r="CF766" s="135">
        <f>'Нарххо 2024'!CF766</f>
        <v>0</v>
      </c>
      <c r="CG766" s="135">
        <f>'Нарххо 2024'!CG766</f>
        <v>0</v>
      </c>
      <c r="CH766" s="169">
        <f>'Нарххо 2024'!CH766</f>
        <v>3.3</v>
      </c>
    </row>
    <row r="767" spans="1:86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0</v>
      </c>
      <c r="CF767" s="135">
        <f>'Нарххо 2024'!CF767</f>
        <v>0</v>
      </c>
      <c r="CG767" s="135">
        <f>'Нарххо 2024'!CG767</f>
        <v>0</v>
      </c>
      <c r="CH767" s="169">
        <f>'Нарххо 2024'!CH767</f>
        <v>3.75</v>
      </c>
    </row>
    <row r="768" spans="1:86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0</v>
      </c>
      <c r="CF768" s="135">
        <f>'Нарххо 2024'!CF768</f>
        <v>0</v>
      </c>
      <c r="CG768" s="135">
        <f>'Нарххо 2024'!CG768</f>
        <v>0</v>
      </c>
      <c r="CH768" s="169">
        <f>'Нарххо 2024'!CH768</f>
        <v>15.25</v>
      </c>
    </row>
    <row r="769" spans="1:86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0</v>
      </c>
      <c r="CF769" s="135">
        <f>'Нарххо 2024'!CF769</f>
        <v>0</v>
      </c>
      <c r="CG769" s="135">
        <f>'Нарххо 2024'!CG769</f>
        <v>0</v>
      </c>
      <c r="CH769" s="169">
        <f>'Нарххо 2024'!CH769</f>
        <v>15</v>
      </c>
    </row>
    <row r="770" spans="1:86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0</v>
      </c>
      <c r="CF770" s="135">
        <f>'Нарххо 2024'!CF770</f>
        <v>0</v>
      </c>
      <c r="CG770" s="135">
        <f>'Нарххо 2024'!CG770</f>
        <v>0</v>
      </c>
      <c r="CH770" s="169">
        <f>'Нарххо 2024'!CH770</f>
        <v>6.72</v>
      </c>
    </row>
    <row r="771" spans="1:86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0</v>
      </c>
      <c r="CF771" s="135">
        <f>'Нарххо 2024'!CF771</f>
        <v>0</v>
      </c>
      <c r="CG771" s="135">
        <f>'Нарххо 2024'!CG771</f>
        <v>0</v>
      </c>
      <c r="CH771" s="169">
        <f>'Нарххо 2024'!CH771</f>
        <v>12.5</v>
      </c>
    </row>
    <row r="772" spans="1:86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0</v>
      </c>
      <c r="CF772" s="135">
        <f>'Нарххо 2024'!CF772</f>
        <v>0</v>
      </c>
      <c r="CG772" s="135">
        <f>'Нарххо 2024'!CG772</f>
        <v>0</v>
      </c>
      <c r="CH772" s="169">
        <f>'Нарххо 2024'!CH772</f>
        <v>14.75</v>
      </c>
    </row>
    <row r="773" spans="1:86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0</v>
      </c>
      <c r="CF773" s="135">
        <f>'Нарххо 2024'!CF773</f>
        <v>0</v>
      </c>
      <c r="CG773" s="135">
        <f>'Нарххо 2024'!CG773</f>
        <v>0</v>
      </c>
      <c r="CH773" s="169">
        <f>'Нарххо 2024'!CH773</f>
        <v>17.25</v>
      </c>
    </row>
    <row r="774" spans="1:86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0</v>
      </c>
      <c r="CF774" s="135">
        <f>'Нарххо 2024'!CF774</f>
        <v>0</v>
      </c>
      <c r="CG774" s="135">
        <f>'Нарххо 2024'!CG774</f>
        <v>0</v>
      </c>
      <c r="CH774" s="169">
        <f>'Нарххо 2024'!CH774</f>
        <v>88.62</v>
      </c>
    </row>
    <row r="775" spans="1:86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0</v>
      </c>
      <c r="CF775" s="135">
        <f>'Нарххо 2024'!CF775</f>
        <v>0</v>
      </c>
      <c r="CG775" s="135">
        <f>'Нарххо 2024'!CG775</f>
        <v>0</v>
      </c>
      <c r="CH775" s="169">
        <f>'Нарххо 2024'!CH775</f>
        <v>90</v>
      </c>
    </row>
    <row r="776" spans="1:86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0</v>
      </c>
      <c r="CF776" s="135">
        <f>'Нарххо 2024'!CF776</f>
        <v>0</v>
      </c>
      <c r="CG776" s="135">
        <f>'Нарххо 2024'!CG776</f>
        <v>0</v>
      </c>
      <c r="CH776" s="169">
        <f>'Нарххо 2024'!CH776</f>
        <v>5</v>
      </c>
    </row>
    <row r="777" spans="1:86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0</v>
      </c>
      <c r="CF777" s="135">
        <f>'Нарххо 2024'!CF777</f>
        <v>0</v>
      </c>
      <c r="CG777" s="135">
        <f>'Нарххо 2024'!CG777</f>
        <v>0</v>
      </c>
      <c r="CH777" s="169">
        <f>'Нарххо 2024'!CH777</f>
        <v>12.465</v>
      </c>
    </row>
    <row r="778" spans="1:86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0</v>
      </c>
      <c r="CF778" s="135">
        <f>'Нарххо 2024'!CF778</f>
        <v>0</v>
      </c>
      <c r="CG778" s="135">
        <f>'Нарххо 2024'!CG778</f>
        <v>0</v>
      </c>
      <c r="CH778" s="169">
        <f>'Нарххо 2024'!CH778</f>
        <v>10.5</v>
      </c>
    </row>
    <row r="779" spans="1:86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0</v>
      </c>
      <c r="CF779" s="135">
        <f>'Нарххо 2024'!CF779</f>
        <v>0</v>
      </c>
      <c r="CG779" s="135">
        <f>'Нарххо 2024'!CG779</f>
        <v>0</v>
      </c>
      <c r="CH779" s="169">
        <f>'Нарххо 2024'!CH779</f>
        <v>35</v>
      </c>
    </row>
    <row r="780" spans="1:86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0</v>
      </c>
      <c r="CF780" s="135">
        <f>'Нарххо 2024'!CF780</f>
        <v>0</v>
      </c>
      <c r="CG780" s="135">
        <f>'Нарххо 2024'!CG780</f>
        <v>0</v>
      </c>
      <c r="CH780" s="169">
        <f>'Нарххо 2024'!CH780</f>
        <v>35</v>
      </c>
    </row>
    <row r="781" spans="1:86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0</v>
      </c>
      <c r="CF781" s="135">
        <f>'Нарххо 2024'!CF781</f>
        <v>0</v>
      </c>
      <c r="CG781" s="135">
        <f>'Нарххо 2024'!CG781</f>
        <v>0</v>
      </c>
      <c r="CH781" s="169">
        <f>'Нарххо 2024'!CH781</f>
        <v>4.8</v>
      </c>
    </row>
    <row r="782" spans="1:86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0</v>
      </c>
      <c r="CF782" s="135">
        <f>'Нарххо 2024'!CF782</f>
        <v>0</v>
      </c>
      <c r="CG782" s="135">
        <f>'Нарххо 2024'!CG782</f>
        <v>0</v>
      </c>
      <c r="CH782" s="169">
        <f>'Нарххо 2024'!CH782</f>
        <v>4</v>
      </c>
    </row>
    <row r="783" spans="1:86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0</v>
      </c>
      <c r="CF783" s="135">
        <f>'Нарххо 2024'!CF783</f>
        <v>0</v>
      </c>
      <c r="CG783" s="135">
        <f>'Нарххо 2024'!CG783</f>
        <v>0</v>
      </c>
      <c r="CH783" s="169">
        <f>'Нарххо 2024'!CH783</f>
        <v>3.38</v>
      </c>
    </row>
    <row r="784" spans="1:86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0</v>
      </c>
      <c r="CF784" s="135">
        <f>'Нарххо 2024'!CF784</f>
        <v>0</v>
      </c>
      <c r="CG784" s="135">
        <f>'Нарххо 2024'!CG784</f>
        <v>0</v>
      </c>
      <c r="CH784" s="169">
        <f>'Нарххо 2024'!CH784</f>
        <v>17.5</v>
      </c>
    </row>
    <row r="785" spans="1:86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0</v>
      </c>
      <c r="CF785" s="135">
        <f>'Нарххо 2024'!CF785</f>
        <v>0</v>
      </c>
      <c r="CG785" s="135">
        <f>'Нарххо 2024'!CG785</f>
        <v>0</v>
      </c>
      <c r="CH785" s="169">
        <f>'Нарххо 2024'!CH785</f>
        <v>17.5</v>
      </c>
    </row>
    <row r="786" spans="1:86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0</v>
      </c>
      <c r="CF786" s="135">
        <f>'Нарххо 2024'!CF786</f>
        <v>0</v>
      </c>
      <c r="CG786" s="135">
        <f>'Нарххо 2024'!CG786</f>
        <v>0</v>
      </c>
      <c r="CH786" s="169">
        <f>'Нарххо 2024'!CH786</f>
        <v>15.75</v>
      </c>
    </row>
    <row r="787" spans="1:86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0</v>
      </c>
      <c r="CF787" s="135">
        <f>'Нарххо 2024'!CF787</f>
        <v>0</v>
      </c>
      <c r="CG787" s="135">
        <f>'Нарххо 2024'!CG787</f>
        <v>0</v>
      </c>
      <c r="CH787" s="169">
        <f>'Нарххо 2024'!CH787</f>
        <v>4</v>
      </c>
    </row>
    <row r="788" spans="1:86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0</v>
      </c>
      <c r="CF788" s="135">
        <f>'Нарххо 2024'!CF788</f>
        <v>0</v>
      </c>
      <c r="CG788" s="135">
        <f>'Нарххо 2024'!CG788</f>
        <v>0</v>
      </c>
      <c r="CH788" s="169">
        <f>'Нарххо 2024'!CH788</f>
        <v>3</v>
      </c>
    </row>
    <row r="789" spans="1:86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0</v>
      </c>
      <c r="CF789" s="135">
        <f>'Нарххо 2024'!CF789</f>
        <v>0</v>
      </c>
      <c r="CG789" s="135">
        <f>'Нарххо 2024'!CG789</f>
        <v>0</v>
      </c>
      <c r="CH789" s="169">
        <f>'Нарххо 2024'!CH789</f>
        <v>40</v>
      </c>
    </row>
    <row r="790" spans="1:86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0</v>
      </c>
      <c r="CF790" s="135">
        <f>'Нарххо 2024'!CF790</f>
        <v>0</v>
      </c>
      <c r="CG790" s="135">
        <f>'Нарххо 2024'!CG790</f>
        <v>0</v>
      </c>
      <c r="CH790" s="169">
        <f>'Нарххо 2024'!CH790</f>
        <v>6.8</v>
      </c>
    </row>
    <row r="791" spans="1:86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0</v>
      </c>
      <c r="CF791" s="135">
        <f>'Нарххо 2024'!CF791</f>
        <v>0</v>
      </c>
      <c r="CG791" s="135">
        <f>'Нарххо 2024'!CG791</f>
        <v>0</v>
      </c>
      <c r="CH791" s="169">
        <f>'Нарххо 2024'!CH791</f>
        <v>10.4</v>
      </c>
    </row>
    <row r="792" spans="1:86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0</v>
      </c>
      <c r="CF792" s="135">
        <f>'Нарххо 2024'!CF792</f>
        <v>0</v>
      </c>
      <c r="CG792" s="135">
        <f>'Нарххо 2024'!CG792</f>
        <v>0</v>
      </c>
      <c r="CH792" s="169">
        <f>'Нарххо 2024'!CH792</f>
        <v>10.3</v>
      </c>
    </row>
    <row r="793" spans="1:86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</row>
    <row r="794" spans="1:86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0</v>
      </c>
      <c r="CF794" s="135">
        <f>'Нарххо 2024'!CF794</f>
        <v>0</v>
      </c>
      <c r="CG794" s="135">
        <f>'Нарххо 2024'!CG794</f>
        <v>0</v>
      </c>
      <c r="CH794" s="169">
        <f>'Нарххо 2024'!CH794</f>
        <v>10.835000000000001</v>
      </c>
    </row>
    <row r="795" spans="1:86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0</v>
      </c>
      <c r="CF795" s="135">
        <f>'Нарххо 2024'!CF795</f>
        <v>0</v>
      </c>
      <c r="CG795" s="135">
        <f>'Нарххо 2024'!CG795</f>
        <v>0</v>
      </c>
      <c r="CH795" s="169">
        <f>'Нарххо 2024'!CH795</f>
        <v>10.934999999999999</v>
      </c>
    </row>
    <row r="796" spans="1:86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261"/>
      <c r="CG796" s="1"/>
      <c r="CH796" s="261"/>
    </row>
    <row r="797" spans="1:86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261"/>
      <c r="CG797" s="1"/>
      <c r="CH797" s="261"/>
    </row>
    <row r="798" spans="1:86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261"/>
      <c r="CG798" s="1"/>
      <c r="CH798" s="261"/>
    </row>
    <row r="799" spans="1:86" ht="18" x14ac:dyDescent="0.25">
      <c r="A799" s="299" t="s">
        <v>255</v>
      </c>
      <c r="B799" s="299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99"/>
      <c r="AK799" s="299"/>
      <c r="AL799" s="299"/>
      <c r="AM799" s="299"/>
      <c r="AN799" s="299"/>
      <c r="AO799" s="299"/>
      <c r="AP799" s="299"/>
      <c r="AQ799" s="299"/>
      <c r="AR799" s="299"/>
      <c r="AS799" s="299"/>
      <c r="AT799" s="299"/>
      <c r="AU799" s="299"/>
      <c r="AV799" s="299"/>
      <c r="AW799" s="299"/>
      <c r="AX799" s="299"/>
      <c r="AY799" s="299"/>
      <c r="AZ799" s="299"/>
      <c r="BA799" s="299"/>
      <c r="BB799" s="299"/>
      <c r="BC799" s="299"/>
      <c r="BD799" s="299"/>
      <c r="BE799" s="299"/>
      <c r="BF799" s="299"/>
      <c r="BG799" s="299"/>
      <c r="BH799" s="299"/>
      <c r="BI799" s="299"/>
      <c r="BJ799" s="299"/>
      <c r="BK799" s="299"/>
      <c r="BL799" s="299"/>
      <c r="BM799" s="299"/>
      <c r="BN799" s="299"/>
      <c r="BO799" s="299"/>
      <c r="BP799" s="299"/>
      <c r="BQ799" s="299"/>
      <c r="BR799" s="299"/>
      <c r="BS799" s="299"/>
      <c r="BT799" s="299"/>
      <c r="BU799" s="299"/>
      <c r="BV799" s="299"/>
      <c r="BW799" s="299"/>
      <c r="BX799" s="299"/>
      <c r="BY799" s="299"/>
      <c r="BZ799" s="299"/>
      <c r="CA799" s="299"/>
      <c r="CB799" s="299"/>
      <c r="CC799" s="299"/>
      <c r="CD799" s="299"/>
      <c r="CE799" s="299"/>
      <c r="CF799" s="299"/>
      <c r="CG799" s="299"/>
      <c r="CH799" s="299"/>
    </row>
    <row r="800" spans="1:86" x14ac:dyDescent="0.3">
      <c r="A800" s="274" t="s">
        <v>156</v>
      </c>
      <c r="B800" s="275"/>
      <c r="C800" s="365" t="s">
        <v>275</v>
      </c>
      <c r="D800" s="306"/>
      <c r="E800" s="30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0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  <c r="AA800" s="301"/>
      <c r="AB800" s="301"/>
      <c r="AC800" s="301"/>
      <c r="AD800" s="301"/>
      <c r="AE800" s="301"/>
      <c r="AF800" s="301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1"/>
      <c r="AV800" s="301"/>
      <c r="AW800" s="301"/>
      <c r="AX800" s="301"/>
      <c r="AY800" s="301"/>
      <c r="AZ800" s="301"/>
      <c r="BA800" s="301"/>
      <c r="BB800" s="301"/>
      <c r="BC800" s="301"/>
      <c r="BD800" s="301"/>
      <c r="BE800" s="301"/>
      <c r="BF800" s="301"/>
      <c r="BG800" s="301"/>
      <c r="BH800" s="301"/>
      <c r="BI800" s="301"/>
      <c r="BJ800" s="301"/>
      <c r="BK800" s="301"/>
      <c r="BL800" s="301"/>
      <c r="BM800" s="301"/>
      <c r="BN800" s="301"/>
      <c r="BO800" s="301"/>
      <c r="BP800" s="301"/>
      <c r="BQ800" s="301"/>
      <c r="BR800" s="301"/>
      <c r="BS800" s="301"/>
      <c r="BT800" s="301"/>
      <c r="BU800" s="301"/>
      <c r="BV800" s="301"/>
      <c r="BW800" s="301"/>
      <c r="BX800" s="301"/>
      <c r="BY800" s="301"/>
      <c r="BZ800" s="301"/>
      <c r="CA800" s="301"/>
      <c r="CB800" s="301"/>
      <c r="CC800" s="301"/>
      <c r="CD800" s="301"/>
      <c r="CE800" s="301"/>
      <c r="CF800" s="301"/>
      <c r="CG800" s="301"/>
      <c r="CH800" s="302"/>
    </row>
    <row r="801" spans="1:86" ht="18.75" customHeight="1" x14ac:dyDescent="0.3">
      <c r="A801" s="218"/>
      <c r="B801" s="198"/>
      <c r="C801" s="361" t="s">
        <v>139</v>
      </c>
      <c r="D801" s="362"/>
      <c r="E801" s="362"/>
      <c r="F801" s="363"/>
      <c r="G801" s="360" t="s">
        <v>256</v>
      </c>
      <c r="H801" s="358" t="s">
        <v>139</v>
      </c>
      <c r="I801" s="359"/>
      <c r="J801" s="359"/>
      <c r="K801" s="364"/>
      <c r="L801" s="360" t="s">
        <v>256</v>
      </c>
      <c r="M801" s="358" t="s">
        <v>139</v>
      </c>
      <c r="N801" s="359"/>
      <c r="O801" s="359"/>
      <c r="P801" s="364"/>
      <c r="Q801" s="360" t="s">
        <v>256</v>
      </c>
      <c r="R801" s="358" t="s">
        <v>139</v>
      </c>
      <c r="S801" s="359"/>
      <c r="T801" s="359"/>
      <c r="U801" s="359"/>
      <c r="V801" s="364"/>
      <c r="W801" s="360" t="s">
        <v>256</v>
      </c>
      <c r="X801" s="358" t="s">
        <v>139</v>
      </c>
      <c r="Y801" s="359"/>
      <c r="Z801" s="359"/>
      <c r="AA801" s="364"/>
      <c r="AB801" s="360" t="s">
        <v>256</v>
      </c>
      <c r="AC801" s="358" t="s">
        <v>139</v>
      </c>
      <c r="AD801" s="359"/>
      <c r="AE801" s="359"/>
      <c r="AF801" s="364"/>
      <c r="AG801" s="360" t="s">
        <v>256</v>
      </c>
      <c r="AH801" s="358" t="s">
        <v>139</v>
      </c>
      <c r="AI801" s="359"/>
      <c r="AJ801" s="359"/>
      <c r="AK801" s="359"/>
      <c r="AL801" s="364"/>
      <c r="AM801" s="360" t="s">
        <v>256</v>
      </c>
      <c r="AN801" s="358" t="s">
        <v>139</v>
      </c>
      <c r="AO801" s="359"/>
      <c r="AP801" s="359"/>
      <c r="AQ801" s="364"/>
      <c r="AR801" s="360" t="s">
        <v>256</v>
      </c>
      <c r="AS801" s="358" t="s">
        <v>139</v>
      </c>
      <c r="AT801" s="359"/>
      <c r="AU801" s="359"/>
      <c r="AV801" s="359"/>
      <c r="AW801" s="256"/>
      <c r="AX801" s="360" t="s">
        <v>256</v>
      </c>
      <c r="AY801" s="358" t="s">
        <v>139</v>
      </c>
      <c r="AZ801" s="359"/>
      <c r="BA801" s="359"/>
      <c r="BB801" s="364"/>
      <c r="BC801" s="360" t="s">
        <v>256</v>
      </c>
      <c r="BD801" s="358" t="s">
        <v>139</v>
      </c>
      <c r="BE801" s="359"/>
      <c r="BF801" s="359"/>
      <c r="BG801" s="364"/>
      <c r="BH801" s="360" t="s">
        <v>256</v>
      </c>
      <c r="BI801" s="358" t="s">
        <v>139</v>
      </c>
      <c r="BJ801" s="359"/>
      <c r="BK801" s="359"/>
      <c r="BL801" s="364"/>
      <c r="BM801" s="266"/>
      <c r="BN801" s="360" t="s">
        <v>256</v>
      </c>
      <c r="BO801" s="358" t="s">
        <v>316</v>
      </c>
      <c r="BP801" s="359"/>
      <c r="BQ801" s="359"/>
      <c r="BR801" s="359"/>
      <c r="BS801" s="360" t="s">
        <v>256</v>
      </c>
      <c r="BT801" s="358" t="s">
        <v>316</v>
      </c>
      <c r="BU801" s="359"/>
      <c r="BV801" s="359"/>
      <c r="BW801" s="359"/>
      <c r="BX801" s="360" t="s">
        <v>256</v>
      </c>
      <c r="BY801" s="358" t="s">
        <v>316</v>
      </c>
      <c r="BZ801" s="359"/>
      <c r="CA801" s="359"/>
      <c r="CB801" s="360" t="s">
        <v>256</v>
      </c>
      <c r="CC801" s="358" t="s">
        <v>316</v>
      </c>
      <c r="CD801" s="359"/>
      <c r="CE801" s="359"/>
      <c r="CF801" s="359"/>
      <c r="CG801" s="359"/>
      <c r="CH801" s="360" t="s">
        <v>256</v>
      </c>
    </row>
    <row r="802" spans="1:86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1"/>
      <c r="H802" s="138" t="s">
        <v>141</v>
      </c>
      <c r="I802" s="138" t="s">
        <v>142</v>
      </c>
      <c r="J802" s="138" t="s">
        <v>143</v>
      </c>
      <c r="K802" s="138" t="s">
        <v>144</v>
      </c>
      <c r="L802" s="281"/>
      <c r="M802" s="138" t="s">
        <v>145</v>
      </c>
      <c r="N802" s="138" t="s">
        <v>146</v>
      </c>
      <c r="O802" s="138" t="s">
        <v>147</v>
      </c>
      <c r="P802" s="138" t="s">
        <v>148</v>
      </c>
      <c r="Q802" s="281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1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1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1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1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1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1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1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1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1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1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1"/>
      <c r="BY802" s="138" t="s">
        <v>326</v>
      </c>
      <c r="BZ802" s="138" t="s">
        <v>146</v>
      </c>
      <c r="CA802" s="138" t="s">
        <v>327</v>
      </c>
      <c r="CB802" s="281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1"/>
    </row>
    <row r="803" spans="1:86" ht="18" x14ac:dyDescent="0.25">
      <c r="A803" s="282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</row>
    <row r="804" spans="1:86" ht="18" x14ac:dyDescent="0.25">
      <c r="A804" s="283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0</v>
      </c>
      <c r="CF804" s="135">
        <f>'Нарххо 2024'!CF804</f>
        <v>0</v>
      </c>
      <c r="CG804" s="135">
        <f>'Нарххо 2024'!CG804</f>
        <v>0</v>
      </c>
      <c r="CH804" s="169">
        <f>'Нарххо 2024'!CH804</f>
        <v>5.9649999999999999</v>
      </c>
    </row>
    <row r="805" spans="1:86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0</v>
      </c>
      <c r="CF805" s="135">
        <f>'Нарххо 2024'!CF805</f>
        <v>0</v>
      </c>
      <c r="CG805" s="135">
        <f>'Нарххо 2024'!CG805</f>
        <v>0</v>
      </c>
      <c r="CH805" s="169">
        <f>'Нарххо 2024'!CH805</f>
        <v>6.375</v>
      </c>
    </row>
    <row r="806" spans="1:86" ht="18" x14ac:dyDescent="0.25">
      <c r="A806" s="282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0</v>
      </c>
      <c r="CG806" s="135">
        <f>'Нарххо 2024'!CG806</f>
        <v>0</v>
      </c>
      <c r="CH806" s="169" t="e">
        <f>'Нарххо 2024'!CH806</f>
        <v>#DIV/0!</v>
      </c>
    </row>
    <row r="807" spans="1:86" ht="18" x14ac:dyDescent="0.25">
      <c r="A807" s="283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0</v>
      </c>
      <c r="CF807" s="135">
        <f>'Нарххо 2024'!CF807</f>
        <v>0</v>
      </c>
      <c r="CG807" s="135">
        <f>'Нарххо 2024'!CG807</f>
        <v>0</v>
      </c>
      <c r="CH807" s="169">
        <f>'Нарххо 2024'!CH807</f>
        <v>3.15</v>
      </c>
    </row>
    <row r="808" spans="1:86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0</v>
      </c>
      <c r="CF808" s="135">
        <f>'Нарххо 2024'!CF808</f>
        <v>0</v>
      </c>
      <c r="CG808" s="135">
        <f>'Нарххо 2024'!CG808</f>
        <v>0</v>
      </c>
      <c r="CH808" s="169">
        <f>'Нарххо 2024'!CH808</f>
        <v>4.8499999999999996</v>
      </c>
    </row>
    <row r="809" spans="1:86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0</v>
      </c>
      <c r="CF809" s="135">
        <f>'Нарххо 2024'!CF809</f>
        <v>0</v>
      </c>
      <c r="CG809" s="135">
        <f>'Нарххо 2024'!CG809</f>
        <v>0</v>
      </c>
      <c r="CH809" s="169">
        <f>'Нарххо 2024'!CH809</f>
        <v>15</v>
      </c>
    </row>
    <row r="810" spans="1:86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0</v>
      </c>
      <c r="CF810" s="135">
        <f>'Нарххо 2024'!CF810</f>
        <v>0</v>
      </c>
      <c r="CG810" s="135">
        <f>'Нарххо 2024'!CG810</f>
        <v>0</v>
      </c>
      <c r="CH810" s="169">
        <f>'Нарххо 2024'!CH810</f>
        <v>14.5</v>
      </c>
    </row>
    <row r="811" spans="1:86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0</v>
      </c>
      <c r="CF811" s="135">
        <f>'Нарххо 2024'!CF811</f>
        <v>0</v>
      </c>
      <c r="CG811" s="135">
        <f>'Нарххо 2024'!CG811</f>
        <v>0</v>
      </c>
      <c r="CH811" s="169">
        <f>'Нарххо 2024'!CH811</f>
        <v>6.1</v>
      </c>
    </row>
    <row r="812" spans="1:86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0</v>
      </c>
      <c r="CF812" s="135">
        <f>'Нарххо 2024'!CF812</f>
        <v>0</v>
      </c>
      <c r="CG812" s="135">
        <f>'Нарххо 2024'!CG812</f>
        <v>0</v>
      </c>
      <c r="CH812" s="169">
        <f>'Нарххо 2024'!CH812</f>
        <v>13</v>
      </c>
    </row>
    <row r="813" spans="1:86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0</v>
      </c>
      <c r="CF813" s="135">
        <f>'Нарххо 2024'!CF813</f>
        <v>0</v>
      </c>
      <c r="CG813" s="135">
        <f>'Нарххо 2024'!CG813</f>
        <v>0</v>
      </c>
      <c r="CH813" s="169">
        <f>'Нарххо 2024'!CH813</f>
        <v>15.8</v>
      </c>
    </row>
    <row r="814" spans="1:86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0</v>
      </c>
      <c r="CF814" s="135">
        <f>'Нарххо 2024'!CF814</f>
        <v>0</v>
      </c>
      <c r="CG814" s="135">
        <f>'Нарххо 2024'!CG814</f>
        <v>0</v>
      </c>
      <c r="CH814" s="169">
        <f>'Нарххо 2024'!CH814</f>
        <v>18.5</v>
      </c>
    </row>
    <row r="815" spans="1:86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0</v>
      </c>
      <c r="CF815" s="135">
        <f>'Нарххо 2024'!CF815</f>
        <v>0</v>
      </c>
      <c r="CG815" s="135">
        <f>'Нарххо 2024'!CG815</f>
        <v>0</v>
      </c>
      <c r="CH815" s="169">
        <f>'Нарххо 2024'!CH815</f>
        <v>88</v>
      </c>
    </row>
    <row r="816" spans="1:86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0</v>
      </c>
      <c r="CF816" s="135">
        <f>'Нарххо 2024'!CF816</f>
        <v>0</v>
      </c>
      <c r="CG816" s="135">
        <f>'Нарххо 2024'!CG816</f>
        <v>0</v>
      </c>
      <c r="CH816" s="169">
        <f>'Нарххо 2024'!CH816</f>
        <v>91</v>
      </c>
    </row>
    <row r="817" spans="1:86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0</v>
      </c>
      <c r="CF817" s="135">
        <f>'Нарххо 2024'!CF817</f>
        <v>0</v>
      </c>
      <c r="CG817" s="135">
        <f>'Нарххо 2024'!CG817</f>
        <v>0</v>
      </c>
      <c r="CH817" s="169">
        <f>'Нарххо 2024'!CH817</f>
        <v>7.5</v>
      </c>
    </row>
    <row r="818" spans="1:86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0</v>
      </c>
      <c r="CF818" s="135">
        <f>'Нарххо 2024'!CF818</f>
        <v>0</v>
      </c>
      <c r="CG818" s="135">
        <f>'Нарххо 2024'!CG818</f>
        <v>0</v>
      </c>
      <c r="CH818" s="169">
        <f>'Нарххо 2024'!CH818</f>
        <v>12.164999999999999</v>
      </c>
    </row>
    <row r="819" spans="1:86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0</v>
      </c>
      <c r="CF819" s="135">
        <f>'Нарххо 2024'!CF819</f>
        <v>0</v>
      </c>
      <c r="CG819" s="135">
        <f>'Нарххо 2024'!CG819</f>
        <v>0</v>
      </c>
      <c r="CH819" s="169">
        <f>'Нарххо 2024'!CH819</f>
        <v>10.5</v>
      </c>
    </row>
    <row r="820" spans="1:86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0</v>
      </c>
      <c r="CF820" s="135">
        <f>'Нарххо 2024'!CF820</f>
        <v>0</v>
      </c>
      <c r="CG820" s="135">
        <f>'Нарххо 2024'!CG820</f>
        <v>0</v>
      </c>
      <c r="CH820" s="169">
        <f>'Нарххо 2024'!CH820</f>
        <v>45</v>
      </c>
    </row>
    <row r="821" spans="1:86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0</v>
      </c>
      <c r="CF821" s="135">
        <f>'Нарххо 2024'!CF821</f>
        <v>0</v>
      </c>
      <c r="CG821" s="135">
        <f>'Нарххо 2024'!CG821</f>
        <v>0</v>
      </c>
      <c r="CH821" s="169">
        <f>'Нарххо 2024'!CH821</f>
        <v>40</v>
      </c>
    </row>
    <row r="822" spans="1:86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0</v>
      </c>
      <c r="CF822" s="135">
        <f>'Нарххо 2024'!CF822</f>
        <v>0</v>
      </c>
      <c r="CG822" s="135">
        <f>'Нарххо 2024'!CG822</f>
        <v>0</v>
      </c>
      <c r="CH822" s="169">
        <f>'Нарххо 2024'!CH822</f>
        <v>5</v>
      </c>
    </row>
    <row r="823" spans="1:86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0</v>
      </c>
      <c r="CF823" s="135">
        <f>'Нарххо 2024'!CF823</f>
        <v>0</v>
      </c>
      <c r="CG823" s="135">
        <f>'Нарххо 2024'!CG823</f>
        <v>0</v>
      </c>
      <c r="CH823" s="169">
        <f>'Нарххо 2024'!CH823</f>
        <v>4</v>
      </c>
    </row>
    <row r="824" spans="1:86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0</v>
      </c>
      <c r="CF824" s="135">
        <f>'Нарххо 2024'!CF824</f>
        <v>0</v>
      </c>
      <c r="CG824" s="135">
        <f>'Нарххо 2024'!CG824</f>
        <v>0</v>
      </c>
      <c r="CH824" s="169">
        <f>'Нарххо 2024'!CH824</f>
        <v>3.375</v>
      </c>
    </row>
    <row r="825" spans="1:86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0</v>
      </c>
      <c r="CF825" s="135">
        <f>'Нарххо 2024'!CF825</f>
        <v>0</v>
      </c>
      <c r="CG825" s="135">
        <f>'Нарххо 2024'!CG825</f>
        <v>0</v>
      </c>
      <c r="CH825" s="169">
        <f>'Нарххо 2024'!CH825</f>
        <v>18.25</v>
      </c>
    </row>
    <row r="826" spans="1:86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0</v>
      </c>
      <c r="CF826" s="135">
        <f>'Нарххо 2024'!CF826</f>
        <v>0</v>
      </c>
      <c r="CG826" s="135">
        <f>'Нарххо 2024'!CG826</f>
        <v>0</v>
      </c>
      <c r="CH826" s="169">
        <f>'Нарххо 2024'!CH826</f>
        <v>21</v>
      </c>
    </row>
    <row r="827" spans="1:86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0</v>
      </c>
      <c r="CF827" s="135">
        <f>'Нарххо 2024'!CF827</f>
        <v>0</v>
      </c>
      <c r="CG827" s="135">
        <f>'Нарххо 2024'!CG827</f>
        <v>0</v>
      </c>
      <c r="CH827" s="169">
        <f>'Нарххо 2024'!CH827</f>
        <v>17.5</v>
      </c>
    </row>
    <row r="828" spans="1:86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0</v>
      </c>
      <c r="CF828" s="135">
        <f>'Нарххо 2024'!CF828</f>
        <v>0</v>
      </c>
      <c r="CG828" s="135">
        <f>'Нарххо 2024'!CG828</f>
        <v>0</v>
      </c>
      <c r="CH828" s="169">
        <f>'Нарххо 2024'!CH828</f>
        <v>5</v>
      </c>
    </row>
    <row r="829" spans="1:86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0</v>
      </c>
      <c r="CF829" s="135">
        <f>'Нарххо 2024'!CF829</f>
        <v>0</v>
      </c>
      <c r="CG829" s="135">
        <f>'Нарххо 2024'!CG829</f>
        <v>0</v>
      </c>
      <c r="CH829" s="169">
        <f>'Нарххо 2024'!CH829</f>
        <v>4</v>
      </c>
    </row>
    <row r="830" spans="1:86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0</v>
      </c>
      <c r="CF830" s="135">
        <f>'Нарххо 2024'!CF830</f>
        <v>0</v>
      </c>
      <c r="CG830" s="135">
        <f>'Нарххо 2024'!CG830</f>
        <v>0</v>
      </c>
      <c r="CH830" s="169">
        <f>'Нарххо 2024'!CH830</f>
        <v>48</v>
      </c>
    </row>
    <row r="831" spans="1:86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0</v>
      </c>
      <c r="CF831" s="135">
        <f>'Нарххо 2024'!CF831</f>
        <v>0</v>
      </c>
      <c r="CG831" s="135">
        <f>'Нарххо 2024'!CG831</f>
        <v>0</v>
      </c>
      <c r="CH831" s="169">
        <f>'Нарххо 2024'!CH831</f>
        <v>6.8</v>
      </c>
    </row>
    <row r="832" spans="1:86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0</v>
      </c>
      <c r="CF832" s="135">
        <f>'Нарххо 2024'!CF832</f>
        <v>0</v>
      </c>
      <c r="CG832" s="135">
        <f>'Нарххо 2024'!CG832</f>
        <v>0</v>
      </c>
      <c r="CH832" s="169">
        <f>'Нарххо 2024'!CH832</f>
        <v>10.4</v>
      </c>
    </row>
    <row r="833" spans="1:86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0</v>
      </c>
      <c r="CF833" s="135">
        <f>'Нарххо 2024'!CF833</f>
        <v>0</v>
      </c>
      <c r="CG833" s="135">
        <f>'Нарххо 2024'!CG833</f>
        <v>0</v>
      </c>
      <c r="CH833" s="169">
        <f>'Нарххо 2024'!CH833</f>
        <v>10.5</v>
      </c>
    </row>
    <row r="834" spans="1:86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</row>
    <row r="835" spans="1:86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0</v>
      </c>
      <c r="CF835" s="135">
        <f>'Нарххо 2024'!CF835</f>
        <v>0</v>
      </c>
      <c r="CG835" s="135">
        <f>'Нарххо 2024'!CG835</f>
        <v>0</v>
      </c>
      <c r="CH835" s="169">
        <f>'Нарххо 2024'!CH835</f>
        <v>10.835000000000001</v>
      </c>
    </row>
    <row r="836" spans="1:86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0</v>
      </c>
      <c r="CF836" s="135">
        <f>'Нарххо 2024'!CF836</f>
        <v>0</v>
      </c>
      <c r="CG836" s="135">
        <f>'Нарххо 2024'!CG836</f>
        <v>0</v>
      </c>
      <c r="CH836" s="169">
        <f>'Нарххо 2024'!CH836</f>
        <v>10.934999999999999</v>
      </c>
    </row>
    <row r="837" spans="1:86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261"/>
      <c r="CG837" s="1"/>
      <c r="CH837" s="261"/>
    </row>
    <row r="838" spans="1:86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261"/>
      <c r="CG838" s="1"/>
      <c r="CH838" s="261"/>
    </row>
    <row r="839" spans="1:86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261"/>
      <c r="CG839" s="1"/>
      <c r="CH839" s="261"/>
    </row>
    <row r="840" spans="1:86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261"/>
      <c r="CG840" s="1"/>
      <c r="CH840" s="261"/>
    </row>
    <row r="841" spans="1:86" ht="18" x14ac:dyDescent="0.25">
      <c r="A841" s="299" t="s">
        <v>255</v>
      </c>
      <c r="B841" s="299"/>
      <c r="C841" s="306"/>
      <c r="D841" s="306"/>
      <c r="E841" s="306"/>
      <c r="F841" s="306"/>
      <c r="G841" s="306"/>
      <c r="H841" s="306"/>
      <c r="I841" s="306"/>
      <c r="J841" s="306"/>
      <c r="K841" s="306"/>
      <c r="L841" s="306"/>
      <c r="M841" s="306"/>
      <c r="N841" s="306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99"/>
      <c r="AK841" s="299"/>
      <c r="AL841" s="299"/>
      <c r="AM841" s="299"/>
      <c r="AN841" s="299"/>
      <c r="AO841" s="299"/>
      <c r="AP841" s="299"/>
      <c r="AQ841" s="299"/>
      <c r="AR841" s="299"/>
      <c r="AS841" s="299"/>
      <c r="AT841" s="299"/>
      <c r="AU841" s="299"/>
      <c r="AV841" s="299"/>
      <c r="AW841" s="299"/>
      <c r="AX841" s="299"/>
      <c r="AY841" s="299"/>
      <c r="AZ841" s="299"/>
      <c r="BA841" s="299"/>
      <c r="BB841" s="299"/>
      <c r="BC841" s="299"/>
      <c r="BD841" s="299"/>
      <c r="BE841" s="299"/>
      <c r="BF841" s="299"/>
      <c r="BG841" s="299"/>
      <c r="BH841" s="299"/>
      <c r="BI841" s="299"/>
      <c r="BJ841" s="299"/>
      <c r="BK841" s="299"/>
      <c r="BL841" s="299"/>
      <c r="BM841" s="299"/>
      <c r="BN841" s="299"/>
      <c r="BO841" s="299"/>
      <c r="BP841" s="299"/>
      <c r="BQ841" s="299"/>
      <c r="BR841" s="299"/>
      <c r="BS841" s="299"/>
      <c r="BT841" s="299"/>
      <c r="BU841" s="299"/>
      <c r="BV841" s="299"/>
      <c r="BW841" s="299"/>
      <c r="BX841" s="299"/>
      <c r="BY841" s="299"/>
      <c r="BZ841" s="299"/>
      <c r="CA841" s="299"/>
      <c r="CB841" s="299"/>
      <c r="CC841" s="299"/>
      <c r="CD841" s="299"/>
      <c r="CE841" s="299"/>
      <c r="CF841" s="299"/>
      <c r="CG841" s="299"/>
      <c r="CH841" s="299"/>
    </row>
    <row r="842" spans="1:86" x14ac:dyDescent="0.3">
      <c r="A842" s="274" t="s">
        <v>156</v>
      </c>
      <c r="B842" s="275"/>
      <c r="C842" s="365" t="s">
        <v>276</v>
      </c>
      <c r="D842" s="306"/>
      <c r="E842" s="30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0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  <c r="AA842" s="301"/>
      <c r="AB842" s="301"/>
      <c r="AC842" s="301"/>
      <c r="AD842" s="301"/>
      <c r="AE842" s="301"/>
      <c r="AF842" s="301"/>
      <c r="AG842" s="301"/>
      <c r="AH842" s="301"/>
      <c r="AI842" s="301"/>
      <c r="AJ842" s="301"/>
      <c r="AK842" s="301"/>
      <c r="AL842" s="301"/>
      <c r="AM842" s="301"/>
      <c r="AN842" s="301"/>
      <c r="AO842" s="301"/>
      <c r="AP842" s="301"/>
      <c r="AQ842" s="301"/>
      <c r="AR842" s="301"/>
      <c r="AS842" s="301"/>
      <c r="AT842" s="301"/>
      <c r="AU842" s="301"/>
      <c r="AV842" s="301"/>
      <c r="AW842" s="301"/>
      <c r="AX842" s="301"/>
      <c r="AY842" s="301"/>
      <c r="AZ842" s="301"/>
      <c r="BA842" s="301"/>
      <c r="BB842" s="301"/>
      <c r="BC842" s="301"/>
      <c r="BD842" s="301"/>
      <c r="BE842" s="301"/>
      <c r="BF842" s="301"/>
      <c r="BG842" s="301"/>
      <c r="BH842" s="301"/>
      <c r="BI842" s="301"/>
      <c r="BJ842" s="301"/>
      <c r="BK842" s="301"/>
      <c r="BL842" s="301"/>
      <c r="BM842" s="301"/>
      <c r="BN842" s="301"/>
      <c r="BO842" s="301"/>
      <c r="BP842" s="301"/>
      <c r="BQ842" s="301"/>
      <c r="BR842" s="301"/>
      <c r="BS842" s="301"/>
      <c r="BT842" s="301"/>
      <c r="BU842" s="301"/>
      <c r="BV842" s="301"/>
      <c r="BW842" s="301"/>
      <c r="BX842" s="301"/>
      <c r="BY842" s="301"/>
      <c r="BZ842" s="301"/>
      <c r="CA842" s="301"/>
      <c r="CB842" s="301"/>
      <c r="CC842" s="301"/>
      <c r="CD842" s="301"/>
      <c r="CE842" s="301"/>
      <c r="CF842" s="301"/>
      <c r="CG842" s="301"/>
      <c r="CH842" s="302"/>
    </row>
    <row r="843" spans="1:86" ht="18.75" customHeight="1" x14ac:dyDescent="0.3">
      <c r="A843" s="218"/>
      <c r="B843" s="198"/>
      <c r="C843" s="361" t="s">
        <v>139</v>
      </c>
      <c r="D843" s="362"/>
      <c r="E843" s="362"/>
      <c r="F843" s="363"/>
      <c r="G843" s="360" t="s">
        <v>256</v>
      </c>
      <c r="H843" s="358" t="s">
        <v>139</v>
      </c>
      <c r="I843" s="359"/>
      <c r="J843" s="359"/>
      <c r="K843" s="364"/>
      <c r="L843" s="360" t="s">
        <v>256</v>
      </c>
      <c r="M843" s="358" t="s">
        <v>139</v>
      </c>
      <c r="N843" s="359"/>
      <c r="O843" s="359"/>
      <c r="P843" s="364"/>
      <c r="Q843" s="360" t="s">
        <v>256</v>
      </c>
      <c r="R843" s="358" t="s">
        <v>139</v>
      </c>
      <c r="S843" s="359"/>
      <c r="T843" s="359"/>
      <c r="U843" s="359"/>
      <c r="V843" s="364"/>
      <c r="W843" s="360" t="s">
        <v>256</v>
      </c>
      <c r="X843" s="358" t="s">
        <v>139</v>
      </c>
      <c r="Y843" s="359"/>
      <c r="Z843" s="359"/>
      <c r="AA843" s="364"/>
      <c r="AB843" s="360" t="s">
        <v>256</v>
      </c>
      <c r="AC843" s="358" t="s">
        <v>139</v>
      </c>
      <c r="AD843" s="359"/>
      <c r="AE843" s="359"/>
      <c r="AF843" s="364"/>
      <c r="AG843" s="360" t="s">
        <v>256</v>
      </c>
      <c r="AH843" s="358" t="s">
        <v>139</v>
      </c>
      <c r="AI843" s="359"/>
      <c r="AJ843" s="359"/>
      <c r="AK843" s="359"/>
      <c r="AL843" s="364"/>
      <c r="AM843" s="360" t="s">
        <v>256</v>
      </c>
      <c r="AN843" s="358" t="s">
        <v>139</v>
      </c>
      <c r="AO843" s="359"/>
      <c r="AP843" s="359"/>
      <c r="AQ843" s="364"/>
      <c r="AR843" s="360" t="s">
        <v>256</v>
      </c>
      <c r="AS843" s="358" t="s">
        <v>139</v>
      </c>
      <c r="AT843" s="359"/>
      <c r="AU843" s="359"/>
      <c r="AV843" s="359"/>
      <c r="AW843" s="256"/>
      <c r="AX843" s="360" t="s">
        <v>256</v>
      </c>
      <c r="AY843" s="358" t="s">
        <v>139</v>
      </c>
      <c r="AZ843" s="359"/>
      <c r="BA843" s="359"/>
      <c r="BB843" s="364"/>
      <c r="BC843" s="360" t="s">
        <v>256</v>
      </c>
      <c r="BD843" s="358" t="s">
        <v>139</v>
      </c>
      <c r="BE843" s="359"/>
      <c r="BF843" s="359"/>
      <c r="BG843" s="364"/>
      <c r="BH843" s="360" t="s">
        <v>256</v>
      </c>
      <c r="BI843" s="358" t="s">
        <v>139</v>
      </c>
      <c r="BJ843" s="359"/>
      <c r="BK843" s="359"/>
      <c r="BL843" s="364"/>
      <c r="BM843" s="266"/>
      <c r="BN843" s="360" t="s">
        <v>256</v>
      </c>
      <c r="BO843" s="358" t="s">
        <v>316</v>
      </c>
      <c r="BP843" s="359"/>
      <c r="BQ843" s="359"/>
      <c r="BR843" s="359"/>
      <c r="BS843" s="360" t="s">
        <v>256</v>
      </c>
      <c r="BT843" s="358" t="s">
        <v>316</v>
      </c>
      <c r="BU843" s="359"/>
      <c r="BV843" s="359"/>
      <c r="BW843" s="359"/>
      <c r="BX843" s="360" t="s">
        <v>256</v>
      </c>
      <c r="BY843" s="358" t="s">
        <v>316</v>
      </c>
      <c r="BZ843" s="359"/>
      <c r="CA843" s="359"/>
      <c r="CB843" s="360" t="s">
        <v>256</v>
      </c>
      <c r="CC843" s="358" t="s">
        <v>316</v>
      </c>
      <c r="CD843" s="359"/>
      <c r="CE843" s="359"/>
      <c r="CF843" s="359"/>
      <c r="CG843" s="359"/>
      <c r="CH843" s="360" t="s">
        <v>256</v>
      </c>
    </row>
    <row r="844" spans="1:86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1"/>
      <c r="H844" s="138" t="s">
        <v>141</v>
      </c>
      <c r="I844" s="138" t="s">
        <v>142</v>
      </c>
      <c r="J844" s="138" t="s">
        <v>143</v>
      </c>
      <c r="K844" s="138" t="s">
        <v>144</v>
      </c>
      <c r="L844" s="281"/>
      <c r="M844" s="138" t="s">
        <v>145</v>
      </c>
      <c r="N844" s="138" t="s">
        <v>146</v>
      </c>
      <c r="O844" s="138" t="s">
        <v>147</v>
      </c>
      <c r="P844" s="138" t="s">
        <v>148</v>
      </c>
      <c r="Q844" s="281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1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1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1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1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1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1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1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1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1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1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1"/>
      <c r="BY844" s="138" t="s">
        <v>326</v>
      </c>
      <c r="BZ844" s="138" t="s">
        <v>146</v>
      </c>
      <c r="CA844" s="138" t="s">
        <v>327</v>
      </c>
      <c r="CB844" s="281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1"/>
    </row>
    <row r="845" spans="1:86" ht="18" x14ac:dyDescent="0.25">
      <c r="A845" s="282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</row>
    <row r="846" spans="1:86" ht="18" x14ac:dyDescent="0.25">
      <c r="A846" s="283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0</v>
      </c>
      <c r="CF846" s="135">
        <f>'Нарххо 2024'!CF846</f>
        <v>0</v>
      </c>
      <c r="CG846" s="135">
        <f>'Нарххо 2024'!CG846</f>
        <v>0</v>
      </c>
      <c r="CH846" s="169">
        <f>'Нарххо 2024'!CH846</f>
        <v>6</v>
      </c>
    </row>
    <row r="847" spans="1:86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0</v>
      </c>
      <c r="CF847" s="135">
        <f>'Нарххо 2024'!CF847</f>
        <v>0</v>
      </c>
      <c r="CG847" s="135">
        <f>'Нарххо 2024'!CG847</f>
        <v>0</v>
      </c>
      <c r="CH847" s="169">
        <f>'Нарххо 2024'!CH847</f>
        <v>4.8499999999999996</v>
      </c>
    </row>
    <row r="848" spans="1:86" ht="18" x14ac:dyDescent="0.25">
      <c r="A848" s="282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0</v>
      </c>
      <c r="CG848" s="135">
        <f>'Нарххо 2024'!CG848</f>
        <v>0</v>
      </c>
      <c r="CH848" s="169" t="e">
        <f>'Нарххо 2024'!CH848</f>
        <v>#DIV/0!</v>
      </c>
    </row>
    <row r="849" spans="1:86" ht="18" x14ac:dyDescent="0.25">
      <c r="A849" s="283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0</v>
      </c>
      <c r="CF849" s="135">
        <f>'Нарххо 2024'!CF849</f>
        <v>0</v>
      </c>
      <c r="CG849" s="135">
        <f>'Нарххо 2024'!CG849</f>
        <v>0</v>
      </c>
      <c r="CH849" s="169">
        <f>'Нарххо 2024'!CH849</f>
        <v>3.3</v>
      </c>
    </row>
    <row r="850" spans="1:86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0</v>
      </c>
      <c r="CF850" s="135">
        <f>'Нарххо 2024'!CF850</f>
        <v>0</v>
      </c>
      <c r="CG850" s="135">
        <f>'Нарххо 2024'!CG850</f>
        <v>0</v>
      </c>
      <c r="CH850" s="169">
        <f>'Нарххо 2024'!CH850</f>
        <v>4.75</v>
      </c>
    </row>
    <row r="851" spans="1:86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0</v>
      </c>
      <c r="CF851" s="135">
        <f>'Нарххо 2024'!CF851</f>
        <v>0</v>
      </c>
      <c r="CG851" s="135">
        <f>'Нарххо 2024'!CG851</f>
        <v>0</v>
      </c>
      <c r="CH851" s="169">
        <f>'Нарххо 2024'!CH851</f>
        <v>17.2</v>
      </c>
    </row>
    <row r="852" spans="1:86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0</v>
      </c>
      <c r="CF852" s="135">
        <f>'Нарххо 2024'!CF852</f>
        <v>0</v>
      </c>
      <c r="CG852" s="135">
        <f>'Нарххо 2024'!CG852</f>
        <v>0</v>
      </c>
      <c r="CH852" s="169">
        <f>'Нарххо 2024'!CH852</f>
        <v>17</v>
      </c>
    </row>
    <row r="853" spans="1:86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0</v>
      </c>
      <c r="CF853" s="135">
        <f>'Нарххо 2024'!CF853</f>
        <v>0</v>
      </c>
      <c r="CG853" s="135">
        <f>'Нарххо 2024'!CG853</f>
        <v>0</v>
      </c>
      <c r="CH853" s="169">
        <f>'Нарххо 2024'!CH853</f>
        <v>8.5</v>
      </c>
    </row>
    <row r="854" spans="1:86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0</v>
      </c>
      <c r="CF854" s="135">
        <f>'Нарххо 2024'!CF854</f>
        <v>0</v>
      </c>
      <c r="CG854" s="135">
        <f>'Нарххо 2024'!CG854</f>
        <v>0</v>
      </c>
      <c r="CH854" s="169">
        <f>'Нарххо 2024'!CH854</f>
        <v>15</v>
      </c>
    </row>
    <row r="855" spans="1:86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0</v>
      </c>
      <c r="CF855" s="135">
        <f>'Нарххо 2024'!CF855</f>
        <v>0</v>
      </c>
      <c r="CG855" s="135">
        <f>'Нарххо 2024'!CG855</f>
        <v>0</v>
      </c>
      <c r="CH855" s="169">
        <f>'Нарххо 2024'!CH855</f>
        <v>16.5</v>
      </c>
    </row>
    <row r="856" spans="1:86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0</v>
      </c>
      <c r="CF856" s="135">
        <f>'Нарххо 2024'!CF856</f>
        <v>0</v>
      </c>
      <c r="CG856" s="135">
        <f>'Нарххо 2024'!CG856</f>
        <v>0</v>
      </c>
      <c r="CH856" s="169">
        <f>'Нарххо 2024'!CH856</f>
        <v>19</v>
      </c>
    </row>
    <row r="857" spans="1:86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0</v>
      </c>
      <c r="CF857" s="135">
        <f>'Нарххо 2024'!CF857</f>
        <v>0</v>
      </c>
      <c r="CG857" s="135">
        <f>'Нарххо 2024'!CG857</f>
        <v>0</v>
      </c>
      <c r="CH857" s="169">
        <f>'Нарххо 2024'!CH857</f>
        <v>90</v>
      </c>
    </row>
    <row r="858" spans="1:86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0</v>
      </c>
      <c r="CF858" s="135">
        <f>'Нарххо 2024'!CF858</f>
        <v>0</v>
      </c>
      <c r="CG858" s="135">
        <f>'Нарххо 2024'!CG858</f>
        <v>0</v>
      </c>
      <c r="CH858" s="169">
        <f>'Нарххо 2024'!CH858</f>
        <v>93</v>
      </c>
    </row>
    <row r="859" spans="1:86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0</v>
      </c>
      <c r="CF859" s="135">
        <f>'Нарххо 2024'!CF859</f>
        <v>0</v>
      </c>
      <c r="CG859" s="135">
        <f>'Нарххо 2024'!CG859</f>
        <v>0</v>
      </c>
      <c r="CH859" s="169">
        <f>'Нарххо 2024'!CH859</f>
        <v>5</v>
      </c>
    </row>
    <row r="860" spans="1:86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0</v>
      </c>
      <c r="CF860" s="135">
        <f>'Нарххо 2024'!CF860</f>
        <v>0</v>
      </c>
      <c r="CG860" s="135">
        <f>'Нарххо 2024'!CG860</f>
        <v>0</v>
      </c>
      <c r="CH860" s="169">
        <f>'Нарххо 2024'!CH860</f>
        <v>13</v>
      </c>
    </row>
    <row r="861" spans="1:86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0</v>
      </c>
      <c r="CF861" s="135">
        <f>'Нарххо 2024'!CF861</f>
        <v>0</v>
      </c>
      <c r="CG861" s="135">
        <f>'Нарххо 2024'!CG861</f>
        <v>0</v>
      </c>
      <c r="CH861" s="169">
        <f>'Нарххо 2024'!CH861</f>
        <v>10.5</v>
      </c>
    </row>
    <row r="862" spans="1:86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0</v>
      </c>
      <c r="CF862" s="135">
        <f>'Нарххо 2024'!CF862</f>
        <v>0</v>
      </c>
      <c r="CG862" s="135">
        <f>'Нарххо 2024'!CG862</f>
        <v>0</v>
      </c>
      <c r="CH862" s="169">
        <f>'Нарххо 2024'!CH862</f>
        <v>28</v>
      </c>
    </row>
    <row r="863" spans="1:86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0</v>
      </c>
      <c r="CF863" s="135">
        <f>'Нарххо 2024'!CF863</f>
        <v>0</v>
      </c>
      <c r="CG863" s="135">
        <f>'Нарххо 2024'!CG863</f>
        <v>0</v>
      </c>
      <c r="CH863" s="169">
        <f>'Нарххо 2024'!CH863</f>
        <v>30</v>
      </c>
    </row>
    <row r="864" spans="1:86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0</v>
      </c>
      <c r="CF864" s="135">
        <f>'Нарххо 2024'!CF864</f>
        <v>0</v>
      </c>
      <c r="CG864" s="135">
        <f>'Нарххо 2024'!CG864</f>
        <v>0</v>
      </c>
      <c r="CH864" s="169">
        <f>'Нарххо 2024'!CH864</f>
        <v>5.15</v>
      </c>
    </row>
    <row r="865" spans="1:86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0</v>
      </c>
      <c r="CF865" s="135">
        <f>'Нарххо 2024'!CF865</f>
        <v>0</v>
      </c>
      <c r="CG865" s="135">
        <f>'Нарххо 2024'!CG865</f>
        <v>0</v>
      </c>
      <c r="CH865" s="169">
        <f>'Нарххо 2024'!CH865</f>
        <v>4.6500000000000004</v>
      </c>
    </row>
    <row r="866" spans="1:86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0</v>
      </c>
      <c r="CF866" s="135">
        <f>'Нарххо 2024'!CF866</f>
        <v>0</v>
      </c>
      <c r="CG866" s="135">
        <f>'Нарххо 2024'!CG866</f>
        <v>0</v>
      </c>
      <c r="CH866" s="169">
        <f>'Нарххо 2024'!CH866</f>
        <v>3.75</v>
      </c>
    </row>
    <row r="867" spans="1:86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0</v>
      </c>
      <c r="CF867" s="135">
        <f>'Нарххо 2024'!CF867</f>
        <v>0</v>
      </c>
      <c r="CG867" s="135">
        <f>'Нарххо 2024'!CG867</f>
        <v>0</v>
      </c>
      <c r="CH867" s="169">
        <f>'Нарххо 2024'!CH867</f>
        <v>16.5</v>
      </c>
    </row>
    <row r="868" spans="1:86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0</v>
      </c>
      <c r="CF868" s="135">
        <f>'Нарххо 2024'!CF868</f>
        <v>0</v>
      </c>
      <c r="CG868" s="135">
        <f>'Нарххо 2024'!CG868</f>
        <v>0</v>
      </c>
      <c r="CH868" s="169">
        <f>'Нарххо 2024'!CH868</f>
        <v>16.5</v>
      </c>
    </row>
    <row r="869" spans="1:86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0</v>
      </c>
      <c r="CF869" s="135">
        <f>'Нарххо 2024'!CF869</f>
        <v>0</v>
      </c>
      <c r="CG869" s="135">
        <f>'Нарххо 2024'!CG869</f>
        <v>0</v>
      </c>
      <c r="CH869" s="169">
        <f>'Нарххо 2024'!CH869</f>
        <v>17</v>
      </c>
    </row>
    <row r="870" spans="1:86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0</v>
      </c>
      <c r="CF870" s="135">
        <f>'Нарххо 2024'!CF870</f>
        <v>0</v>
      </c>
      <c r="CG870" s="135">
        <f>'Нарххо 2024'!CG870</f>
        <v>0</v>
      </c>
      <c r="CH870" s="169">
        <f>'Нарххо 2024'!CH870</f>
        <v>3.5</v>
      </c>
    </row>
    <row r="871" spans="1:86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0</v>
      </c>
      <c r="CF871" s="135">
        <f>'Нарххо 2024'!CF871</f>
        <v>0</v>
      </c>
      <c r="CG871" s="135">
        <f>'Нарххо 2024'!CG871</f>
        <v>0</v>
      </c>
      <c r="CH871" s="169">
        <f>'Нарххо 2024'!CH871</f>
        <v>2</v>
      </c>
    </row>
    <row r="872" spans="1:86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0</v>
      </c>
      <c r="CF872" s="135">
        <f>'Нарххо 2024'!CF872</f>
        <v>0</v>
      </c>
      <c r="CG872" s="135">
        <f>'Нарххо 2024'!CG872</f>
        <v>0</v>
      </c>
      <c r="CH872" s="169">
        <f>'Нарххо 2024'!CH872</f>
        <v>40</v>
      </c>
    </row>
    <row r="873" spans="1:86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0</v>
      </c>
      <c r="CF873" s="135">
        <f>'Нарххо 2024'!CF873</f>
        <v>0</v>
      </c>
      <c r="CG873" s="135">
        <f>'Нарххо 2024'!CG873</f>
        <v>0</v>
      </c>
      <c r="CH873" s="169">
        <f>'Нарххо 2024'!CH873</f>
        <v>6.95</v>
      </c>
    </row>
    <row r="874" spans="1:86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0</v>
      </c>
      <c r="CF874" s="135">
        <f>'Нарххо 2024'!CF874</f>
        <v>0</v>
      </c>
      <c r="CG874" s="135">
        <f>'Нарххо 2024'!CG874</f>
        <v>0</v>
      </c>
      <c r="CH874" s="169">
        <f>'Нарххо 2024'!CH874</f>
        <v>10.25</v>
      </c>
    </row>
    <row r="875" spans="1:86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0</v>
      </c>
      <c r="CF875" s="135">
        <f>'Нарххо 2024'!CF875</f>
        <v>0</v>
      </c>
      <c r="CG875" s="135">
        <f>'Нарххо 2024'!CG875</f>
        <v>0</v>
      </c>
      <c r="CH875" s="169">
        <f>'Нарххо 2024'!CH875</f>
        <v>11</v>
      </c>
    </row>
    <row r="876" spans="1:86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</row>
    <row r="877" spans="1:86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0</v>
      </c>
      <c r="CF877" s="135">
        <f>'Нарххо 2024'!CF877</f>
        <v>0</v>
      </c>
      <c r="CG877" s="135">
        <f>'Нарххо 2024'!CG877</f>
        <v>0</v>
      </c>
      <c r="CH877" s="169">
        <f>'Нарххо 2024'!CH877</f>
        <v>10.835000000000001</v>
      </c>
    </row>
    <row r="878" spans="1:86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0</v>
      </c>
      <c r="CF878" s="135">
        <f>'Нарххо 2024'!CF878</f>
        <v>0</v>
      </c>
      <c r="CG878" s="135">
        <f>'Нарххо 2024'!CG878</f>
        <v>0</v>
      </c>
      <c r="CH878" s="169">
        <f>'Нарххо 2024'!CH878</f>
        <v>10.934999999999999</v>
      </c>
    </row>
    <row r="879" spans="1:86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261"/>
      <c r="CG879" s="1"/>
      <c r="CH879" s="261"/>
    </row>
    <row r="880" spans="1:86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261"/>
      <c r="CG880" s="1"/>
      <c r="CH880" s="261"/>
    </row>
    <row r="881" spans="1:86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261"/>
      <c r="CG881" s="1"/>
      <c r="CH881" s="261"/>
    </row>
    <row r="882" spans="1:86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261"/>
      <c r="CG882" s="1"/>
      <c r="CH882" s="261"/>
    </row>
    <row r="883" spans="1:86" ht="18" x14ac:dyDescent="0.25">
      <c r="A883" s="299" t="s">
        <v>255</v>
      </c>
      <c r="B883" s="299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99"/>
      <c r="AK883" s="299"/>
      <c r="AL883" s="299"/>
      <c r="AM883" s="299"/>
      <c r="AN883" s="299"/>
      <c r="AO883" s="299"/>
      <c r="AP883" s="299"/>
      <c r="AQ883" s="299"/>
      <c r="AR883" s="299"/>
      <c r="AS883" s="299"/>
      <c r="AT883" s="299"/>
      <c r="AU883" s="299"/>
      <c r="AV883" s="299"/>
      <c r="AW883" s="299"/>
      <c r="AX883" s="299"/>
      <c r="AY883" s="299"/>
      <c r="AZ883" s="299"/>
      <c r="BA883" s="299"/>
      <c r="BB883" s="299"/>
      <c r="BC883" s="299"/>
      <c r="BD883" s="299"/>
      <c r="BE883" s="299"/>
      <c r="BF883" s="299"/>
      <c r="BG883" s="299"/>
      <c r="BH883" s="299"/>
      <c r="BI883" s="299"/>
      <c r="BJ883" s="299"/>
      <c r="BK883" s="299"/>
      <c r="BL883" s="299"/>
      <c r="BM883" s="299"/>
      <c r="BN883" s="299"/>
      <c r="BO883" s="299"/>
      <c r="BP883" s="299"/>
      <c r="BQ883" s="299"/>
      <c r="BR883" s="299"/>
      <c r="BS883" s="299"/>
      <c r="BT883" s="299"/>
      <c r="BU883" s="299"/>
      <c r="BV883" s="299"/>
      <c r="BW883" s="299"/>
      <c r="BX883" s="299"/>
      <c r="BY883" s="299"/>
      <c r="BZ883" s="299"/>
      <c r="CA883" s="299"/>
      <c r="CB883" s="299"/>
      <c r="CC883" s="299"/>
      <c r="CD883" s="299"/>
      <c r="CE883" s="299"/>
      <c r="CF883" s="299"/>
      <c r="CG883" s="299"/>
      <c r="CH883" s="299"/>
    </row>
    <row r="884" spans="1:86" x14ac:dyDescent="0.3">
      <c r="A884" s="274" t="s">
        <v>156</v>
      </c>
      <c r="B884" s="275"/>
      <c r="C884" s="365" t="s">
        <v>277</v>
      </c>
      <c r="D884" s="306"/>
      <c r="E884" s="30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0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  <c r="AA884" s="301"/>
      <c r="AB884" s="301"/>
      <c r="AC884" s="301"/>
      <c r="AD884" s="301"/>
      <c r="AE884" s="301"/>
      <c r="AF884" s="301"/>
      <c r="AG884" s="301"/>
      <c r="AH884" s="301"/>
      <c r="AI884" s="301"/>
      <c r="AJ884" s="301"/>
      <c r="AK884" s="301"/>
      <c r="AL884" s="301"/>
      <c r="AM884" s="301"/>
      <c r="AN884" s="301"/>
      <c r="AO884" s="301"/>
      <c r="AP884" s="301"/>
      <c r="AQ884" s="301"/>
      <c r="AR884" s="301"/>
      <c r="AS884" s="301"/>
      <c r="AT884" s="301"/>
      <c r="AU884" s="301"/>
      <c r="AV884" s="301"/>
      <c r="AW884" s="301"/>
      <c r="AX884" s="301"/>
      <c r="AY884" s="301"/>
      <c r="AZ884" s="301"/>
      <c r="BA884" s="301"/>
      <c r="BB884" s="301"/>
      <c r="BC884" s="301"/>
      <c r="BD884" s="301"/>
      <c r="BE884" s="301"/>
      <c r="BF884" s="301"/>
      <c r="BG884" s="301"/>
      <c r="BH884" s="301"/>
      <c r="BI884" s="301"/>
      <c r="BJ884" s="301"/>
      <c r="BK884" s="301"/>
      <c r="BL884" s="301"/>
      <c r="BM884" s="301"/>
      <c r="BN884" s="301"/>
      <c r="BO884" s="301"/>
      <c r="BP884" s="301"/>
      <c r="BQ884" s="301"/>
      <c r="BR884" s="301"/>
      <c r="BS884" s="301"/>
      <c r="BT884" s="301"/>
      <c r="BU884" s="301"/>
      <c r="BV884" s="301"/>
      <c r="BW884" s="301"/>
      <c r="BX884" s="301"/>
      <c r="BY884" s="301"/>
      <c r="BZ884" s="301"/>
      <c r="CA884" s="301"/>
      <c r="CB884" s="301"/>
      <c r="CC884" s="301"/>
      <c r="CD884" s="301"/>
      <c r="CE884" s="301"/>
      <c r="CF884" s="301"/>
      <c r="CG884" s="301"/>
      <c r="CH884" s="302"/>
    </row>
    <row r="885" spans="1:86" ht="18.75" customHeight="1" x14ac:dyDescent="0.3">
      <c r="A885" s="218"/>
      <c r="B885" s="198"/>
      <c r="C885" s="361" t="s">
        <v>139</v>
      </c>
      <c r="D885" s="362"/>
      <c r="E885" s="362"/>
      <c r="F885" s="363"/>
      <c r="G885" s="360" t="s">
        <v>256</v>
      </c>
      <c r="H885" s="358" t="s">
        <v>139</v>
      </c>
      <c r="I885" s="359"/>
      <c r="J885" s="359"/>
      <c r="K885" s="364"/>
      <c r="L885" s="360" t="s">
        <v>256</v>
      </c>
      <c r="M885" s="358" t="s">
        <v>139</v>
      </c>
      <c r="N885" s="359"/>
      <c r="O885" s="359"/>
      <c r="P885" s="364"/>
      <c r="Q885" s="360" t="s">
        <v>256</v>
      </c>
      <c r="R885" s="358" t="s">
        <v>139</v>
      </c>
      <c r="S885" s="359"/>
      <c r="T885" s="359"/>
      <c r="U885" s="359"/>
      <c r="V885" s="364"/>
      <c r="W885" s="360" t="s">
        <v>256</v>
      </c>
      <c r="X885" s="358" t="s">
        <v>139</v>
      </c>
      <c r="Y885" s="359"/>
      <c r="Z885" s="359"/>
      <c r="AA885" s="364"/>
      <c r="AB885" s="360" t="s">
        <v>256</v>
      </c>
      <c r="AC885" s="358" t="s">
        <v>139</v>
      </c>
      <c r="AD885" s="359"/>
      <c r="AE885" s="359"/>
      <c r="AF885" s="364"/>
      <c r="AG885" s="360" t="s">
        <v>256</v>
      </c>
      <c r="AH885" s="358" t="s">
        <v>139</v>
      </c>
      <c r="AI885" s="359"/>
      <c r="AJ885" s="359"/>
      <c r="AK885" s="359"/>
      <c r="AL885" s="364"/>
      <c r="AM885" s="360" t="s">
        <v>256</v>
      </c>
      <c r="AN885" s="358" t="s">
        <v>139</v>
      </c>
      <c r="AO885" s="359"/>
      <c r="AP885" s="359"/>
      <c r="AQ885" s="364"/>
      <c r="AR885" s="360" t="s">
        <v>256</v>
      </c>
      <c r="AS885" s="358" t="s">
        <v>139</v>
      </c>
      <c r="AT885" s="359"/>
      <c r="AU885" s="359"/>
      <c r="AV885" s="359"/>
      <c r="AW885" s="256"/>
      <c r="AX885" s="360" t="s">
        <v>256</v>
      </c>
      <c r="AY885" s="358" t="s">
        <v>139</v>
      </c>
      <c r="AZ885" s="359"/>
      <c r="BA885" s="359"/>
      <c r="BB885" s="364"/>
      <c r="BC885" s="360" t="s">
        <v>256</v>
      </c>
      <c r="BD885" s="358" t="s">
        <v>139</v>
      </c>
      <c r="BE885" s="359"/>
      <c r="BF885" s="359"/>
      <c r="BG885" s="364"/>
      <c r="BH885" s="360" t="s">
        <v>256</v>
      </c>
      <c r="BI885" s="358" t="s">
        <v>139</v>
      </c>
      <c r="BJ885" s="359"/>
      <c r="BK885" s="359"/>
      <c r="BL885" s="364"/>
      <c r="BM885" s="266"/>
      <c r="BN885" s="360" t="s">
        <v>256</v>
      </c>
      <c r="BO885" s="358" t="s">
        <v>316</v>
      </c>
      <c r="BP885" s="359"/>
      <c r="BQ885" s="359"/>
      <c r="BR885" s="359"/>
      <c r="BS885" s="360" t="s">
        <v>256</v>
      </c>
      <c r="BT885" s="358" t="s">
        <v>316</v>
      </c>
      <c r="BU885" s="359"/>
      <c r="BV885" s="359"/>
      <c r="BW885" s="359"/>
      <c r="BX885" s="360" t="s">
        <v>256</v>
      </c>
      <c r="BY885" s="358" t="s">
        <v>316</v>
      </c>
      <c r="BZ885" s="359"/>
      <c r="CA885" s="359"/>
      <c r="CB885" s="360" t="s">
        <v>256</v>
      </c>
      <c r="CC885" s="358" t="s">
        <v>316</v>
      </c>
      <c r="CD885" s="359"/>
      <c r="CE885" s="359"/>
      <c r="CF885" s="359"/>
      <c r="CG885" s="359"/>
      <c r="CH885" s="360" t="s">
        <v>256</v>
      </c>
    </row>
    <row r="886" spans="1:86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1"/>
      <c r="H886" s="138" t="s">
        <v>141</v>
      </c>
      <c r="I886" s="138" t="s">
        <v>142</v>
      </c>
      <c r="J886" s="138" t="s">
        <v>143</v>
      </c>
      <c r="K886" s="138" t="s">
        <v>144</v>
      </c>
      <c r="L886" s="281"/>
      <c r="M886" s="138" t="s">
        <v>145</v>
      </c>
      <c r="N886" s="138" t="s">
        <v>146</v>
      </c>
      <c r="O886" s="138" t="s">
        <v>147</v>
      </c>
      <c r="P886" s="138" t="s">
        <v>148</v>
      </c>
      <c r="Q886" s="281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1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1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1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1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1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1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1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1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1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1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1"/>
      <c r="BY886" s="138" t="s">
        <v>326</v>
      </c>
      <c r="BZ886" s="138" t="s">
        <v>146</v>
      </c>
      <c r="CA886" s="138" t="s">
        <v>327</v>
      </c>
      <c r="CB886" s="281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1"/>
    </row>
    <row r="887" spans="1:86" ht="18" x14ac:dyDescent="0.25">
      <c r="A887" s="282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</row>
    <row r="888" spans="1:86" ht="18" x14ac:dyDescent="0.25">
      <c r="A888" s="283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0</v>
      </c>
      <c r="CF888" s="135">
        <f>'Нарххо 2024'!CF888</f>
        <v>0</v>
      </c>
      <c r="CG888" s="135">
        <f>'Нарххо 2024'!CG888</f>
        <v>0</v>
      </c>
      <c r="CH888" s="169">
        <f>'Нарххо 2024'!CH888</f>
        <v>6</v>
      </c>
    </row>
    <row r="889" spans="1:86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0</v>
      </c>
      <c r="CF889" s="135">
        <f>'Нарххо 2024'!CF889</f>
        <v>0</v>
      </c>
      <c r="CG889" s="135">
        <f>'Нарххо 2024'!CG889</f>
        <v>0</v>
      </c>
      <c r="CH889" s="169">
        <f>'Нарххо 2024'!CH889</f>
        <v>5</v>
      </c>
    </row>
    <row r="890" spans="1:86" ht="18" x14ac:dyDescent="0.25">
      <c r="A890" s="282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0</v>
      </c>
      <c r="CG890" s="135">
        <f>'Нарххо 2024'!CG890</f>
        <v>0</v>
      </c>
      <c r="CH890" s="169" t="e">
        <f>'Нарххо 2024'!CH890</f>
        <v>#DIV/0!</v>
      </c>
    </row>
    <row r="891" spans="1:86" ht="18" x14ac:dyDescent="0.25">
      <c r="A891" s="283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0</v>
      </c>
      <c r="CF891" s="135">
        <f>'Нарххо 2024'!CF891</f>
        <v>0</v>
      </c>
      <c r="CG891" s="135">
        <f>'Нарххо 2024'!CG891</f>
        <v>0</v>
      </c>
      <c r="CH891" s="169">
        <f>'Нарххо 2024'!CH891</f>
        <v>3.3099999999999996</v>
      </c>
    </row>
    <row r="892" spans="1:86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0</v>
      </c>
      <c r="CF892" s="135">
        <f>'Нарххо 2024'!CF892</f>
        <v>0</v>
      </c>
      <c r="CG892" s="135">
        <f>'Нарххо 2024'!CG892</f>
        <v>0</v>
      </c>
      <c r="CH892" s="169">
        <f>'Нарххо 2024'!CH892</f>
        <v>4.5999999999999996</v>
      </c>
    </row>
    <row r="893" spans="1:86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0</v>
      </c>
      <c r="CF893" s="135">
        <f>'Нарххо 2024'!CF893</f>
        <v>0</v>
      </c>
      <c r="CG893" s="135">
        <f>'Нарххо 2024'!CG893</f>
        <v>0</v>
      </c>
      <c r="CH893" s="169">
        <f>'Нарххо 2024'!CH893</f>
        <v>20</v>
      </c>
    </row>
    <row r="894" spans="1:86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0</v>
      </c>
      <c r="CF894" s="135">
        <f>'Нарххо 2024'!CF894</f>
        <v>0</v>
      </c>
      <c r="CG894" s="135">
        <f>'Нарххо 2024'!CG894</f>
        <v>0</v>
      </c>
      <c r="CH894" s="169">
        <f>'Нарххо 2024'!CH894</f>
        <v>19</v>
      </c>
    </row>
    <row r="895" spans="1:86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0</v>
      </c>
      <c r="CF895" s="135">
        <f>'Нарххо 2024'!CF895</f>
        <v>0</v>
      </c>
      <c r="CG895" s="135">
        <f>'Нарххо 2024'!CG895</f>
        <v>0</v>
      </c>
      <c r="CH895" s="169">
        <f>'Нарххо 2024'!CH895</f>
        <v>8</v>
      </c>
    </row>
    <row r="896" spans="1:86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0</v>
      </c>
      <c r="CF896" s="135">
        <f>'Нарххо 2024'!CF896</f>
        <v>0</v>
      </c>
      <c r="CG896" s="135">
        <f>'Нарххо 2024'!CG896</f>
        <v>0</v>
      </c>
      <c r="CH896" s="169">
        <f>'Нарххо 2024'!CH896</f>
        <v>14</v>
      </c>
    </row>
    <row r="897" spans="1:86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0</v>
      </c>
      <c r="CF897" s="135">
        <f>'Нарххо 2024'!CF897</f>
        <v>0</v>
      </c>
      <c r="CG897" s="135">
        <f>'Нарххо 2024'!CG897</f>
        <v>0</v>
      </c>
      <c r="CH897" s="169">
        <f>'Нарххо 2024'!CH897</f>
        <v>16</v>
      </c>
    </row>
    <row r="898" spans="1:86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0</v>
      </c>
      <c r="CF898" s="135">
        <f>'Нарххо 2024'!CF898</f>
        <v>0</v>
      </c>
      <c r="CG898" s="135">
        <f>'Нарххо 2024'!CG898</f>
        <v>0</v>
      </c>
      <c r="CH898" s="169">
        <f>'Нарххо 2024'!CH898</f>
        <v>17</v>
      </c>
    </row>
    <row r="899" spans="1:86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0</v>
      </c>
      <c r="CF899" s="135">
        <f>'Нарххо 2024'!CF899</f>
        <v>0</v>
      </c>
      <c r="CG899" s="135">
        <f>'Нарххо 2024'!CG899</f>
        <v>0</v>
      </c>
      <c r="CH899" s="169">
        <f>'Нарххо 2024'!CH899</f>
        <v>88</v>
      </c>
    </row>
    <row r="900" spans="1:86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0</v>
      </c>
      <c r="CF900" s="135">
        <f>'Нарххо 2024'!CF900</f>
        <v>0</v>
      </c>
      <c r="CG900" s="135">
        <f>'Нарххо 2024'!CG900</f>
        <v>0</v>
      </c>
      <c r="CH900" s="169">
        <f>'Нарххо 2024'!CH900</f>
        <v>90</v>
      </c>
    </row>
    <row r="901" spans="1:86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0</v>
      </c>
      <c r="CF901" s="135">
        <f>'Нарххо 2024'!CF901</f>
        <v>0</v>
      </c>
      <c r="CG901" s="135">
        <f>'Нарххо 2024'!CG901</f>
        <v>0</v>
      </c>
      <c r="CH901" s="169">
        <f>'Нарххо 2024'!CH901</f>
        <v>5</v>
      </c>
    </row>
    <row r="902" spans="1:86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0</v>
      </c>
      <c r="CF902" s="135">
        <f>'Нарххо 2024'!CF902</f>
        <v>0</v>
      </c>
      <c r="CG902" s="135">
        <f>'Нарххо 2024'!CG902</f>
        <v>0</v>
      </c>
      <c r="CH902" s="169">
        <f>'Нарххо 2024'!CH902</f>
        <v>13</v>
      </c>
    </row>
    <row r="903" spans="1:86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0</v>
      </c>
      <c r="CF903" s="135">
        <f>'Нарххо 2024'!CF903</f>
        <v>0</v>
      </c>
      <c r="CG903" s="135">
        <f>'Нарххо 2024'!CG903</f>
        <v>0</v>
      </c>
      <c r="CH903" s="169">
        <f>'Нарххо 2024'!CH903</f>
        <v>11.5</v>
      </c>
    </row>
    <row r="904" spans="1:86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0</v>
      </c>
      <c r="CF904" s="135">
        <f>'Нарххо 2024'!CF904</f>
        <v>0</v>
      </c>
      <c r="CG904" s="135">
        <f>'Нарххо 2024'!CG904</f>
        <v>0</v>
      </c>
      <c r="CH904" s="169">
        <f>'Нарххо 2024'!CH904</f>
        <v>55</v>
      </c>
    </row>
    <row r="905" spans="1:86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0</v>
      </c>
      <c r="CF905" s="135">
        <f>'Нарххо 2024'!CF905</f>
        <v>0</v>
      </c>
      <c r="CG905" s="135">
        <f>'Нарххо 2024'!CG905</f>
        <v>0</v>
      </c>
      <c r="CH905" s="169">
        <f>'Нарххо 2024'!CH905</f>
        <v>55</v>
      </c>
    </row>
    <row r="906" spans="1:86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0</v>
      </c>
      <c r="CF906" s="135">
        <f>'Нарххо 2024'!CF906</f>
        <v>0</v>
      </c>
      <c r="CG906" s="135">
        <f>'Нарххо 2024'!CG906</f>
        <v>0</v>
      </c>
      <c r="CH906" s="169">
        <f>'Нарххо 2024'!CH906</f>
        <v>5.1999999999999993</v>
      </c>
    </row>
    <row r="907" spans="1:86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0</v>
      </c>
      <c r="CF907" s="135">
        <f>'Нарххо 2024'!CF907</f>
        <v>0</v>
      </c>
      <c r="CG907" s="135">
        <f>'Нарххо 2024'!CG907</f>
        <v>0</v>
      </c>
      <c r="CH907" s="169">
        <f>'Нарххо 2024'!CH907</f>
        <v>4.2</v>
      </c>
    </row>
    <row r="908" spans="1:86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0</v>
      </c>
      <c r="CF908" s="135">
        <f>'Нарххо 2024'!CF908</f>
        <v>0</v>
      </c>
      <c r="CG908" s="135">
        <f>'Нарххо 2024'!CG908</f>
        <v>0</v>
      </c>
      <c r="CH908" s="169">
        <f>'Нарххо 2024'!CH908</f>
        <v>4</v>
      </c>
    </row>
    <row r="909" spans="1:86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0</v>
      </c>
      <c r="CF909" s="135">
        <f>'Нарххо 2024'!CF909</f>
        <v>0</v>
      </c>
      <c r="CG909" s="135">
        <f>'Нарххо 2024'!CG909</f>
        <v>0</v>
      </c>
      <c r="CH909" s="169">
        <f>'Нарххо 2024'!CH909</f>
        <v>14</v>
      </c>
    </row>
    <row r="910" spans="1:86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0</v>
      </c>
      <c r="CF910" s="135">
        <f>'Нарххо 2024'!CF910</f>
        <v>0</v>
      </c>
      <c r="CG910" s="135">
        <f>'Нарххо 2024'!CG910</f>
        <v>0</v>
      </c>
      <c r="CH910" s="169">
        <f>'Нарххо 2024'!CH910</f>
        <v>16</v>
      </c>
    </row>
    <row r="911" spans="1:86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0</v>
      </c>
      <c r="CF911" s="135">
        <f>'Нарххо 2024'!CF911</f>
        <v>0</v>
      </c>
      <c r="CG911" s="135">
        <f>'Нарххо 2024'!CG911</f>
        <v>0</v>
      </c>
      <c r="CH911" s="169">
        <f>'Нарххо 2024'!CH911</f>
        <v>16</v>
      </c>
    </row>
    <row r="912" spans="1:86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0</v>
      </c>
      <c r="CF912" s="135">
        <f>'Нарххо 2024'!CF912</f>
        <v>0</v>
      </c>
      <c r="CG912" s="135">
        <f>'Нарххо 2024'!CG912</f>
        <v>0</v>
      </c>
      <c r="CH912" s="169">
        <f>'Нарххо 2024'!CH912</f>
        <v>5</v>
      </c>
    </row>
    <row r="913" spans="1:86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0</v>
      </c>
      <c r="CF913" s="135">
        <f>'Нарххо 2024'!CF913</f>
        <v>0</v>
      </c>
      <c r="CG913" s="135">
        <f>'Нарххо 2024'!CG913</f>
        <v>0</v>
      </c>
      <c r="CH913" s="169">
        <f>'Нарххо 2024'!CH913</f>
        <v>5</v>
      </c>
    </row>
    <row r="914" spans="1:86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0</v>
      </c>
      <c r="CF914" s="135">
        <f>'Нарххо 2024'!CF914</f>
        <v>0</v>
      </c>
      <c r="CG914" s="135">
        <f>'Нарххо 2024'!CG914</f>
        <v>0</v>
      </c>
      <c r="CH914" s="169">
        <f>'Нарххо 2024'!CH914</f>
        <v>60</v>
      </c>
    </row>
    <row r="915" spans="1:86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0</v>
      </c>
      <c r="CF915" s="135">
        <f>'Нарххо 2024'!CF915</f>
        <v>0</v>
      </c>
      <c r="CG915" s="135">
        <f>'Нарххо 2024'!CG915</f>
        <v>0</v>
      </c>
      <c r="CH915" s="169">
        <f>'Нарххо 2024'!CH915</f>
        <v>7</v>
      </c>
    </row>
    <row r="916" spans="1:86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0</v>
      </c>
      <c r="CF916" s="135">
        <f>'Нарххо 2024'!CF916</f>
        <v>0</v>
      </c>
      <c r="CG916" s="135">
        <f>'Нарххо 2024'!CG916</f>
        <v>0</v>
      </c>
      <c r="CH916" s="169">
        <f>'Нарххо 2024'!CH916</f>
        <v>11</v>
      </c>
    </row>
    <row r="917" spans="1:86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0</v>
      </c>
      <c r="CF917" s="135">
        <f>'Нарххо 2024'!CF917</f>
        <v>0</v>
      </c>
      <c r="CG917" s="135">
        <f>'Нарххо 2024'!CG917</f>
        <v>0</v>
      </c>
      <c r="CH917" s="169">
        <f>'Нарххо 2024'!CH917</f>
        <v>11</v>
      </c>
    </row>
    <row r="918" spans="1:86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</row>
    <row r="919" spans="1:86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0</v>
      </c>
      <c r="CF919" s="135">
        <f>'Нарххо 2024'!CF919</f>
        <v>0</v>
      </c>
      <c r="CG919" s="135">
        <f>'Нарххо 2024'!CG919</f>
        <v>0</v>
      </c>
      <c r="CH919" s="169">
        <f>'Нарххо 2024'!CH919</f>
        <v>10.850999999999999</v>
      </c>
    </row>
    <row r="920" spans="1:86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0</v>
      </c>
      <c r="CF920" s="135">
        <f>'Нарххо 2024'!CF920</f>
        <v>0</v>
      </c>
      <c r="CG920" s="135">
        <f>'Нарххо 2024'!CG920</f>
        <v>0</v>
      </c>
      <c r="CH920" s="169">
        <f>'Нарххо 2024'!CH920</f>
        <v>10.934999999999999</v>
      </c>
    </row>
    <row r="921" spans="1:86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261"/>
      <c r="CG921" s="1"/>
      <c r="CH921" s="261"/>
    </row>
    <row r="922" spans="1:86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261"/>
      <c r="CG922" s="1"/>
      <c r="CH922" s="261"/>
    </row>
    <row r="923" spans="1:86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261"/>
      <c r="CG923" s="1"/>
      <c r="CH923" s="261"/>
    </row>
    <row r="924" spans="1:86" ht="18" x14ac:dyDescent="0.25">
      <c r="A924" s="299" t="s">
        <v>255</v>
      </c>
      <c r="B924" s="299"/>
      <c r="C924" s="306"/>
      <c r="D924" s="306"/>
      <c r="E924" s="306"/>
      <c r="F924" s="306"/>
      <c r="G924" s="306"/>
      <c r="H924" s="306"/>
      <c r="I924" s="306"/>
      <c r="J924" s="306"/>
      <c r="K924" s="306"/>
      <c r="L924" s="306"/>
      <c r="M924" s="306"/>
      <c r="N924" s="306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99"/>
      <c r="AK924" s="299"/>
      <c r="AL924" s="299"/>
      <c r="AM924" s="299"/>
      <c r="AN924" s="299"/>
      <c r="AO924" s="299"/>
      <c r="AP924" s="299"/>
      <c r="AQ924" s="299"/>
      <c r="AR924" s="299"/>
      <c r="AS924" s="299"/>
      <c r="AT924" s="299"/>
      <c r="AU924" s="299"/>
      <c r="AV924" s="299"/>
      <c r="AW924" s="299"/>
      <c r="AX924" s="299"/>
      <c r="AY924" s="299"/>
      <c r="AZ924" s="299"/>
      <c r="BA924" s="299"/>
      <c r="BB924" s="299"/>
      <c r="BC924" s="299"/>
      <c r="BD924" s="299"/>
      <c r="BE924" s="299"/>
      <c r="BF924" s="299"/>
      <c r="BG924" s="299"/>
      <c r="BH924" s="299"/>
      <c r="BI924" s="299"/>
      <c r="BJ924" s="299"/>
      <c r="BK924" s="299"/>
      <c r="BL924" s="299"/>
      <c r="BM924" s="299"/>
      <c r="BN924" s="299"/>
      <c r="BO924" s="299"/>
      <c r="BP924" s="299"/>
      <c r="BQ924" s="299"/>
      <c r="BR924" s="299"/>
      <c r="BS924" s="299"/>
      <c r="BT924" s="299"/>
      <c r="BU924" s="299"/>
      <c r="BV924" s="299"/>
      <c r="BW924" s="299"/>
      <c r="BX924" s="299"/>
      <c r="BY924" s="299"/>
      <c r="BZ924" s="299"/>
      <c r="CA924" s="299"/>
      <c r="CB924" s="299"/>
      <c r="CC924" s="299"/>
      <c r="CD924" s="299"/>
      <c r="CE924" s="299"/>
      <c r="CF924" s="299"/>
      <c r="CG924" s="299"/>
      <c r="CH924" s="299"/>
    </row>
    <row r="925" spans="1:86" x14ac:dyDescent="0.3">
      <c r="A925" s="274" t="s">
        <v>156</v>
      </c>
      <c r="B925" s="275"/>
      <c r="C925" s="365" t="s">
        <v>278</v>
      </c>
      <c r="D925" s="306"/>
      <c r="E925" s="30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0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  <c r="AJ925" s="301"/>
      <c r="AK925" s="301"/>
      <c r="AL925" s="301"/>
      <c r="AM925" s="301"/>
      <c r="AN925" s="301"/>
      <c r="AO925" s="301"/>
      <c r="AP925" s="301"/>
      <c r="AQ925" s="301"/>
      <c r="AR925" s="301"/>
      <c r="AS925" s="301"/>
      <c r="AT925" s="301"/>
      <c r="AU925" s="301"/>
      <c r="AV925" s="301"/>
      <c r="AW925" s="301"/>
      <c r="AX925" s="301"/>
      <c r="AY925" s="301"/>
      <c r="AZ925" s="301"/>
      <c r="BA925" s="301"/>
      <c r="BB925" s="301"/>
      <c r="BC925" s="301"/>
      <c r="BD925" s="301"/>
      <c r="BE925" s="301"/>
      <c r="BF925" s="301"/>
      <c r="BG925" s="301"/>
      <c r="BH925" s="301"/>
      <c r="BI925" s="301"/>
      <c r="BJ925" s="301"/>
      <c r="BK925" s="301"/>
      <c r="BL925" s="301"/>
      <c r="BM925" s="301"/>
      <c r="BN925" s="301"/>
      <c r="BO925" s="301"/>
      <c r="BP925" s="301"/>
      <c r="BQ925" s="301"/>
      <c r="BR925" s="301"/>
      <c r="BS925" s="301"/>
      <c r="BT925" s="301"/>
      <c r="BU925" s="301"/>
      <c r="BV925" s="301"/>
      <c r="BW925" s="301"/>
      <c r="BX925" s="301"/>
      <c r="BY925" s="301"/>
      <c r="BZ925" s="301"/>
      <c r="CA925" s="301"/>
      <c r="CB925" s="301"/>
      <c r="CC925" s="301"/>
      <c r="CD925" s="301"/>
      <c r="CE925" s="301"/>
      <c r="CF925" s="301"/>
      <c r="CG925" s="301"/>
      <c r="CH925" s="302"/>
    </row>
    <row r="926" spans="1:86" ht="18.75" customHeight="1" x14ac:dyDescent="0.3">
      <c r="A926" s="218"/>
      <c r="B926" s="198"/>
      <c r="C926" s="361" t="s">
        <v>139</v>
      </c>
      <c r="D926" s="362"/>
      <c r="E926" s="362"/>
      <c r="F926" s="363"/>
      <c r="G926" s="360" t="s">
        <v>256</v>
      </c>
      <c r="H926" s="358" t="s">
        <v>139</v>
      </c>
      <c r="I926" s="359"/>
      <c r="J926" s="359"/>
      <c r="K926" s="364"/>
      <c r="L926" s="360" t="s">
        <v>256</v>
      </c>
      <c r="M926" s="358" t="s">
        <v>139</v>
      </c>
      <c r="N926" s="359"/>
      <c r="O926" s="359"/>
      <c r="P926" s="364"/>
      <c r="Q926" s="360" t="s">
        <v>256</v>
      </c>
      <c r="R926" s="358" t="s">
        <v>139</v>
      </c>
      <c r="S926" s="359"/>
      <c r="T926" s="359"/>
      <c r="U926" s="359"/>
      <c r="V926" s="364"/>
      <c r="W926" s="360" t="s">
        <v>256</v>
      </c>
      <c r="X926" s="358" t="s">
        <v>139</v>
      </c>
      <c r="Y926" s="359"/>
      <c r="Z926" s="359"/>
      <c r="AA926" s="364"/>
      <c r="AB926" s="360" t="s">
        <v>256</v>
      </c>
      <c r="AC926" s="358" t="s">
        <v>139</v>
      </c>
      <c r="AD926" s="359"/>
      <c r="AE926" s="359"/>
      <c r="AF926" s="364"/>
      <c r="AG926" s="360" t="s">
        <v>256</v>
      </c>
      <c r="AH926" s="358" t="s">
        <v>139</v>
      </c>
      <c r="AI926" s="359"/>
      <c r="AJ926" s="359"/>
      <c r="AK926" s="359"/>
      <c r="AL926" s="364"/>
      <c r="AM926" s="360" t="s">
        <v>256</v>
      </c>
      <c r="AN926" s="358" t="s">
        <v>139</v>
      </c>
      <c r="AO926" s="359"/>
      <c r="AP926" s="359"/>
      <c r="AQ926" s="364"/>
      <c r="AR926" s="360" t="s">
        <v>256</v>
      </c>
      <c r="AS926" s="358" t="s">
        <v>139</v>
      </c>
      <c r="AT926" s="359"/>
      <c r="AU926" s="359"/>
      <c r="AV926" s="359"/>
      <c r="AW926" s="256"/>
      <c r="AX926" s="360" t="s">
        <v>256</v>
      </c>
      <c r="AY926" s="358" t="s">
        <v>139</v>
      </c>
      <c r="AZ926" s="359"/>
      <c r="BA926" s="359"/>
      <c r="BB926" s="364"/>
      <c r="BC926" s="360" t="s">
        <v>256</v>
      </c>
      <c r="BD926" s="358" t="s">
        <v>139</v>
      </c>
      <c r="BE926" s="359"/>
      <c r="BF926" s="359"/>
      <c r="BG926" s="364"/>
      <c r="BH926" s="360" t="s">
        <v>256</v>
      </c>
      <c r="BI926" s="358" t="s">
        <v>139</v>
      </c>
      <c r="BJ926" s="359"/>
      <c r="BK926" s="359"/>
      <c r="BL926" s="364"/>
      <c r="BM926" s="266"/>
      <c r="BN926" s="360" t="s">
        <v>256</v>
      </c>
      <c r="BO926" s="358" t="s">
        <v>316</v>
      </c>
      <c r="BP926" s="359"/>
      <c r="BQ926" s="359"/>
      <c r="BR926" s="359"/>
      <c r="BS926" s="360" t="s">
        <v>256</v>
      </c>
      <c r="BT926" s="358" t="s">
        <v>316</v>
      </c>
      <c r="BU926" s="359"/>
      <c r="BV926" s="359"/>
      <c r="BW926" s="359"/>
      <c r="BX926" s="360" t="s">
        <v>256</v>
      </c>
      <c r="BY926" s="358" t="s">
        <v>316</v>
      </c>
      <c r="BZ926" s="359"/>
      <c r="CA926" s="359"/>
      <c r="CB926" s="360" t="s">
        <v>256</v>
      </c>
      <c r="CC926" s="358" t="s">
        <v>316</v>
      </c>
      <c r="CD926" s="359"/>
      <c r="CE926" s="359"/>
      <c r="CF926" s="359"/>
      <c r="CG926" s="359"/>
      <c r="CH926" s="360" t="s">
        <v>256</v>
      </c>
    </row>
    <row r="927" spans="1:86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1"/>
      <c r="H927" s="138" t="s">
        <v>141</v>
      </c>
      <c r="I927" s="138" t="s">
        <v>142</v>
      </c>
      <c r="J927" s="138" t="s">
        <v>143</v>
      </c>
      <c r="K927" s="138" t="s">
        <v>144</v>
      </c>
      <c r="L927" s="281"/>
      <c r="M927" s="138" t="s">
        <v>145</v>
      </c>
      <c r="N927" s="138" t="s">
        <v>146</v>
      </c>
      <c r="O927" s="138" t="s">
        <v>147</v>
      </c>
      <c r="P927" s="138" t="s">
        <v>148</v>
      </c>
      <c r="Q927" s="281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1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1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1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1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1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1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1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1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1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1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1"/>
      <c r="BY927" s="138" t="s">
        <v>326</v>
      </c>
      <c r="BZ927" s="138" t="s">
        <v>146</v>
      </c>
      <c r="CA927" s="138" t="s">
        <v>327</v>
      </c>
      <c r="CB927" s="281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1"/>
    </row>
    <row r="928" spans="1:86" ht="18" x14ac:dyDescent="0.25">
      <c r="A928" s="282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</row>
    <row r="929" spans="1:86" ht="18" x14ac:dyDescent="0.25">
      <c r="A929" s="283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0</v>
      </c>
      <c r="CF929" s="135">
        <f>'Нарххо 2024'!CF929</f>
        <v>0</v>
      </c>
      <c r="CG929" s="135">
        <f>'Нарххо 2024'!CG929</f>
        <v>0</v>
      </c>
      <c r="CH929" s="169">
        <f>'Нарххо 2024'!CH929</f>
        <v>5.75</v>
      </c>
    </row>
    <row r="930" spans="1:86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0</v>
      </c>
      <c r="CF930" s="135">
        <f>'Нарххо 2024'!CF930</f>
        <v>0</v>
      </c>
      <c r="CG930" s="135">
        <f>'Нарххо 2024'!CG930</f>
        <v>0</v>
      </c>
      <c r="CH930" s="169">
        <f>'Нарххо 2024'!CH930</f>
        <v>6</v>
      </c>
    </row>
    <row r="931" spans="1:86" ht="18" x14ac:dyDescent="0.25">
      <c r="A931" s="282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0</v>
      </c>
      <c r="CH931" s="169" t="e">
        <f>'Нарххо 2024'!CH931</f>
        <v>#DIV/0!</v>
      </c>
    </row>
    <row r="932" spans="1:86" ht="18" x14ac:dyDescent="0.25">
      <c r="A932" s="283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0</v>
      </c>
      <c r="CF932" s="135">
        <f>'Нарххо 2024'!CF932</f>
        <v>0</v>
      </c>
      <c r="CG932" s="135">
        <f>'Нарххо 2024'!CG932</f>
        <v>0</v>
      </c>
      <c r="CH932" s="169">
        <f>'Нарххо 2024'!CH932</f>
        <v>3.3</v>
      </c>
    </row>
    <row r="933" spans="1:86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0</v>
      </c>
      <c r="CF933" s="135">
        <f>'Нарххо 2024'!CF933</f>
        <v>0</v>
      </c>
      <c r="CG933" s="135">
        <f>'Нарххо 2024'!CG933</f>
        <v>0</v>
      </c>
      <c r="CH933" s="169">
        <f>'Нарххо 2024'!CH933</f>
        <v>5</v>
      </c>
    </row>
    <row r="934" spans="1:86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0</v>
      </c>
      <c r="CF934" s="135">
        <f>'Нарххо 2024'!CF934</f>
        <v>0</v>
      </c>
      <c r="CG934" s="135">
        <f>'Нарххо 2024'!CG934</f>
        <v>0</v>
      </c>
      <c r="CH934" s="169">
        <f>'Нарххо 2024'!CH934</f>
        <v>16.5</v>
      </c>
    </row>
    <row r="935" spans="1:86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0</v>
      </c>
      <c r="CF935" s="135">
        <f>'Нарххо 2024'!CF935</f>
        <v>0</v>
      </c>
      <c r="CG935" s="135">
        <f>'Нарххо 2024'!CG935</f>
        <v>0</v>
      </c>
      <c r="CH935" s="169">
        <f>'Нарххо 2024'!CH935</f>
        <v>17</v>
      </c>
    </row>
    <row r="936" spans="1:86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0</v>
      </c>
      <c r="CF936" s="135">
        <f>'Нарххо 2024'!CF936</f>
        <v>0</v>
      </c>
      <c r="CG936" s="135">
        <f>'Нарххо 2024'!CG936</f>
        <v>0</v>
      </c>
      <c r="CH936" s="169">
        <f>'Нарххо 2024'!CH936</f>
        <v>13</v>
      </c>
    </row>
    <row r="937" spans="1:86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0</v>
      </c>
      <c r="CF937" s="135">
        <f>'Нарххо 2024'!CF937</f>
        <v>0</v>
      </c>
      <c r="CG937" s="135">
        <f>'Нарххо 2024'!CG937</f>
        <v>0</v>
      </c>
      <c r="CH937" s="169">
        <f>'Нарххо 2024'!CH937</f>
        <v>14</v>
      </c>
    </row>
    <row r="938" spans="1:86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0</v>
      </c>
      <c r="CF938" s="135">
        <f>'Нарххо 2024'!CF938</f>
        <v>0</v>
      </c>
      <c r="CG938" s="135">
        <f>'Нарххо 2024'!CG938</f>
        <v>0</v>
      </c>
      <c r="CH938" s="169">
        <f>'Нарххо 2024'!CH938</f>
        <v>17</v>
      </c>
    </row>
    <row r="939" spans="1:86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0</v>
      </c>
      <c r="CF939" s="135">
        <f>'Нарххо 2024'!CF939</f>
        <v>0</v>
      </c>
      <c r="CG939" s="135">
        <f>'Нарххо 2024'!CG939</f>
        <v>0</v>
      </c>
      <c r="CH939" s="169">
        <f>'Нарххо 2024'!CH939</f>
        <v>18</v>
      </c>
    </row>
    <row r="940" spans="1:86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0</v>
      </c>
      <c r="CF940" s="135">
        <f>'Нарххо 2024'!CF940</f>
        <v>0</v>
      </c>
      <c r="CG940" s="135">
        <f>'Нарххо 2024'!CG940</f>
        <v>0</v>
      </c>
      <c r="CH940" s="169">
        <f>'Нарххо 2024'!CH940</f>
        <v>81.5</v>
      </c>
    </row>
    <row r="941" spans="1:86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0</v>
      </c>
      <c r="CF941" s="135">
        <f>'Нарххо 2024'!CF941</f>
        <v>0</v>
      </c>
      <c r="CG941" s="135">
        <f>'Нарххо 2024'!CG941</f>
        <v>0</v>
      </c>
      <c r="CH941" s="169">
        <f>'Нарххо 2024'!CH941</f>
        <v>90</v>
      </c>
    </row>
    <row r="942" spans="1:86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0</v>
      </c>
      <c r="CF942" s="135">
        <f>'Нарххо 2024'!CF942</f>
        <v>0</v>
      </c>
      <c r="CG942" s="135">
        <f>'Нарххо 2024'!CG942</f>
        <v>0</v>
      </c>
      <c r="CH942" s="169">
        <f>'Нарххо 2024'!CH942</f>
        <v>5</v>
      </c>
    </row>
    <row r="943" spans="1:86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0</v>
      </c>
      <c r="CF943" s="135">
        <f>'Нарххо 2024'!CF943</f>
        <v>0</v>
      </c>
      <c r="CG943" s="135">
        <f>'Нарххо 2024'!CG943</f>
        <v>0</v>
      </c>
      <c r="CH943" s="169">
        <f>'Нарххо 2024'!CH943</f>
        <v>13.3</v>
      </c>
    </row>
    <row r="944" spans="1:86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0</v>
      </c>
      <c r="CF944" s="135">
        <f>'Нарххо 2024'!CF944</f>
        <v>0</v>
      </c>
      <c r="CG944" s="135">
        <f>'Нарххо 2024'!CG944</f>
        <v>0</v>
      </c>
      <c r="CH944" s="169">
        <f>'Нарххо 2024'!CH944</f>
        <v>11</v>
      </c>
    </row>
    <row r="945" spans="1:86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0</v>
      </c>
      <c r="CF945" s="135">
        <f>'Нарххо 2024'!CF945</f>
        <v>0</v>
      </c>
      <c r="CG945" s="135">
        <f>'Нарххо 2024'!CG945</f>
        <v>0</v>
      </c>
      <c r="CH945" s="169">
        <f>'Нарххо 2024'!CH945</f>
        <v>50</v>
      </c>
    </row>
    <row r="946" spans="1:86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0</v>
      </c>
      <c r="CF946" s="135">
        <f>'Нарххо 2024'!CF946</f>
        <v>0</v>
      </c>
      <c r="CG946" s="135">
        <f>'Нарххо 2024'!CG946</f>
        <v>0</v>
      </c>
      <c r="CH946" s="169">
        <f>'Нарххо 2024'!CH946</f>
        <v>50</v>
      </c>
    </row>
    <row r="947" spans="1:86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0</v>
      </c>
      <c r="CF947" s="135">
        <f>'Нарххо 2024'!CF947</f>
        <v>0</v>
      </c>
      <c r="CG947" s="135">
        <f>'Нарххо 2024'!CG947</f>
        <v>0</v>
      </c>
      <c r="CH947" s="169">
        <f>'Нарххо 2024'!CH947</f>
        <v>5.4</v>
      </c>
    </row>
    <row r="948" spans="1:86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0</v>
      </c>
      <c r="CF948" s="135">
        <f>'Нарххо 2024'!CF948</f>
        <v>0</v>
      </c>
      <c r="CG948" s="135">
        <f>'Нарххо 2024'!CG948</f>
        <v>0</v>
      </c>
      <c r="CH948" s="169">
        <f>'Нарххо 2024'!CH948</f>
        <v>4.5999999999999996</v>
      </c>
    </row>
    <row r="949" spans="1:86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0</v>
      </c>
      <c r="CF949" s="135">
        <f>'Нарххо 2024'!CF949</f>
        <v>0</v>
      </c>
      <c r="CG949" s="135">
        <f>'Нарххо 2024'!CG949</f>
        <v>0</v>
      </c>
      <c r="CH949" s="169">
        <f>'Нарххо 2024'!CH949</f>
        <v>4</v>
      </c>
    </row>
    <row r="950" spans="1:86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0</v>
      </c>
      <c r="CF950" s="135">
        <f>'Нарххо 2024'!CF950</f>
        <v>0</v>
      </c>
      <c r="CG950" s="135">
        <f>'Нарххо 2024'!CG950</f>
        <v>0</v>
      </c>
      <c r="CH950" s="169">
        <f>'Нарххо 2024'!CH950</f>
        <v>20</v>
      </c>
    </row>
    <row r="951" spans="1:86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0</v>
      </c>
      <c r="CF951" s="135">
        <f>'Нарххо 2024'!CF951</f>
        <v>0</v>
      </c>
      <c r="CG951" s="135">
        <f>'Нарххо 2024'!CG951</f>
        <v>0</v>
      </c>
      <c r="CH951" s="169">
        <f>'Нарххо 2024'!CH951</f>
        <v>22</v>
      </c>
    </row>
    <row r="952" spans="1:86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0</v>
      </c>
      <c r="CF952" s="135">
        <f>'Нарххо 2024'!CF952</f>
        <v>0</v>
      </c>
      <c r="CG952" s="135">
        <f>'Нарххо 2024'!CG952</f>
        <v>0</v>
      </c>
      <c r="CH952" s="169">
        <f>'Нарххо 2024'!CH952</f>
        <v>17</v>
      </c>
    </row>
    <row r="953" spans="1:86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0</v>
      </c>
      <c r="CF953" s="135">
        <f>'Нарххо 2024'!CF953</f>
        <v>0</v>
      </c>
      <c r="CG953" s="135">
        <f>'Нарххо 2024'!CG953</f>
        <v>0</v>
      </c>
      <c r="CH953" s="169">
        <f>'Нарххо 2024'!CH953</f>
        <v>3</v>
      </c>
    </row>
    <row r="954" spans="1:86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0</v>
      </c>
      <c r="CF954" s="135">
        <f>'Нарххо 2024'!CF954</f>
        <v>0</v>
      </c>
      <c r="CG954" s="135">
        <f>'Нарххо 2024'!CG954</f>
        <v>0</v>
      </c>
      <c r="CH954" s="169">
        <f>'Нарххо 2024'!CH954</f>
        <v>5</v>
      </c>
    </row>
    <row r="955" spans="1:86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0</v>
      </c>
      <c r="CF955" s="135">
        <f>'Нарххо 2024'!CF955</f>
        <v>0</v>
      </c>
      <c r="CG955" s="135">
        <f>'Нарххо 2024'!CG955</f>
        <v>0</v>
      </c>
      <c r="CH955" s="169">
        <f>'Нарххо 2024'!CH955</f>
        <v>50</v>
      </c>
    </row>
    <row r="956" spans="1:86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0</v>
      </c>
      <c r="CF956" s="135">
        <f>'Нарххо 2024'!CF956</f>
        <v>0</v>
      </c>
      <c r="CG956" s="135">
        <f>'Нарххо 2024'!CG956</f>
        <v>0</v>
      </c>
      <c r="CH956" s="169">
        <f>'Нарххо 2024'!CH956</f>
        <v>6.8</v>
      </c>
    </row>
    <row r="957" spans="1:86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0</v>
      </c>
      <c r="CF957" s="135">
        <f>'Нарххо 2024'!CF957</f>
        <v>0</v>
      </c>
      <c r="CG957" s="135">
        <f>'Нарххо 2024'!CG957</f>
        <v>0</v>
      </c>
      <c r="CH957" s="169">
        <f>'Нарххо 2024'!CH957</f>
        <v>10.4</v>
      </c>
    </row>
    <row r="958" spans="1:86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0</v>
      </c>
      <c r="CF958" s="135">
        <f>'Нарххо 2024'!CF958</f>
        <v>0</v>
      </c>
      <c r="CG958" s="135">
        <f>'Нарххо 2024'!CG958</f>
        <v>0</v>
      </c>
      <c r="CH958" s="169">
        <f>'Нарххо 2024'!CH958</f>
        <v>10.3</v>
      </c>
    </row>
    <row r="959" spans="1:86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</row>
    <row r="960" spans="1:86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0</v>
      </c>
      <c r="CF960" s="135">
        <f>'Нарххо 2024'!CF960</f>
        <v>0</v>
      </c>
      <c r="CG960" s="135">
        <f>'Нарххо 2024'!CG960</f>
        <v>0</v>
      </c>
      <c r="CH960" s="169">
        <f>'Нарххо 2024'!CH960</f>
        <v>10.835000000000001</v>
      </c>
    </row>
    <row r="961" spans="1:86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0</v>
      </c>
      <c r="CF961" s="135">
        <f>'Нарххо 2024'!CF961</f>
        <v>0</v>
      </c>
      <c r="CG961" s="135">
        <f>'Нарххо 2024'!CG961</f>
        <v>0</v>
      </c>
      <c r="CH961" s="169">
        <f>'Нарххо 2024'!CH961</f>
        <v>10.934999999999999</v>
      </c>
    </row>
    <row r="962" spans="1:86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261"/>
      <c r="CG962" s="1"/>
      <c r="CH962" s="261"/>
    </row>
    <row r="963" spans="1:86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261"/>
      <c r="CG963" s="1"/>
      <c r="CH963" s="261"/>
    </row>
    <row r="964" spans="1:86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261"/>
      <c r="CG964" s="1"/>
      <c r="CH964" s="261"/>
    </row>
    <row r="965" spans="1:86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261"/>
      <c r="CG965" s="1"/>
      <c r="CH965" s="261"/>
    </row>
    <row r="966" spans="1:86" ht="18" x14ac:dyDescent="0.25">
      <c r="A966" s="299" t="s">
        <v>255</v>
      </c>
      <c r="B966" s="299"/>
      <c r="C966" s="306"/>
      <c r="D966" s="306"/>
      <c r="E966" s="306"/>
      <c r="F966" s="306"/>
      <c r="G966" s="306"/>
      <c r="H966" s="306"/>
      <c r="I966" s="306"/>
      <c r="J966" s="306"/>
      <c r="K966" s="306"/>
      <c r="L966" s="306"/>
      <c r="M966" s="306"/>
      <c r="N966" s="306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99"/>
      <c r="AK966" s="299"/>
      <c r="AL966" s="299"/>
      <c r="AM966" s="299"/>
      <c r="AN966" s="299"/>
      <c r="AO966" s="299"/>
      <c r="AP966" s="299"/>
      <c r="AQ966" s="299"/>
      <c r="AR966" s="299"/>
      <c r="AS966" s="299"/>
      <c r="AT966" s="299"/>
      <c r="AU966" s="299"/>
      <c r="AV966" s="299"/>
      <c r="AW966" s="299"/>
      <c r="AX966" s="299"/>
      <c r="AY966" s="299"/>
      <c r="AZ966" s="299"/>
      <c r="BA966" s="299"/>
      <c r="BB966" s="299"/>
      <c r="BC966" s="299"/>
      <c r="BD966" s="299"/>
      <c r="BE966" s="299"/>
      <c r="BF966" s="299"/>
      <c r="BG966" s="299"/>
      <c r="BH966" s="299"/>
      <c r="BI966" s="299"/>
      <c r="BJ966" s="299"/>
      <c r="BK966" s="299"/>
      <c r="BL966" s="299"/>
      <c r="BM966" s="299"/>
      <c r="BN966" s="299"/>
      <c r="BO966" s="299"/>
      <c r="BP966" s="299"/>
      <c r="BQ966" s="299"/>
      <c r="BR966" s="299"/>
      <c r="BS966" s="299"/>
      <c r="BT966" s="299"/>
      <c r="BU966" s="299"/>
      <c r="BV966" s="299"/>
      <c r="BW966" s="299"/>
      <c r="BX966" s="299"/>
      <c r="BY966" s="299"/>
      <c r="BZ966" s="299"/>
      <c r="CA966" s="299"/>
      <c r="CB966" s="299"/>
      <c r="CC966" s="299"/>
      <c r="CD966" s="299"/>
      <c r="CE966" s="299"/>
      <c r="CF966" s="299"/>
      <c r="CG966" s="299"/>
      <c r="CH966" s="299"/>
    </row>
    <row r="967" spans="1:86" x14ac:dyDescent="0.3">
      <c r="A967" s="274" t="s">
        <v>156</v>
      </c>
      <c r="B967" s="275"/>
      <c r="C967" s="365" t="s">
        <v>279</v>
      </c>
      <c r="D967" s="306"/>
      <c r="E967" s="30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0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  <c r="AA967" s="301"/>
      <c r="AB967" s="301"/>
      <c r="AC967" s="301"/>
      <c r="AD967" s="301"/>
      <c r="AE967" s="301"/>
      <c r="AF967" s="301"/>
      <c r="AG967" s="301"/>
      <c r="AH967" s="301"/>
      <c r="AI967" s="301"/>
      <c r="AJ967" s="301"/>
      <c r="AK967" s="301"/>
      <c r="AL967" s="301"/>
      <c r="AM967" s="301"/>
      <c r="AN967" s="301"/>
      <c r="AO967" s="301"/>
      <c r="AP967" s="301"/>
      <c r="AQ967" s="301"/>
      <c r="AR967" s="301"/>
      <c r="AS967" s="301"/>
      <c r="AT967" s="301"/>
      <c r="AU967" s="301"/>
      <c r="AV967" s="301"/>
      <c r="AW967" s="301"/>
      <c r="AX967" s="301"/>
      <c r="AY967" s="301"/>
      <c r="AZ967" s="301"/>
      <c r="BA967" s="301"/>
      <c r="BB967" s="301"/>
      <c r="BC967" s="301"/>
      <c r="BD967" s="301"/>
      <c r="BE967" s="301"/>
      <c r="BF967" s="301"/>
      <c r="BG967" s="301"/>
      <c r="BH967" s="301"/>
      <c r="BI967" s="301"/>
      <c r="BJ967" s="301"/>
      <c r="BK967" s="301"/>
      <c r="BL967" s="301"/>
      <c r="BM967" s="301"/>
      <c r="BN967" s="301"/>
      <c r="BO967" s="301"/>
      <c r="BP967" s="301"/>
      <c r="BQ967" s="301"/>
      <c r="BR967" s="301"/>
      <c r="BS967" s="301"/>
      <c r="BT967" s="301"/>
      <c r="BU967" s="301"/>
      <c r="BV967" s="301"/>
      <c r="BW967" s="301"/>
      <c r="BX967" s="301"/>
      <c r="BY967" s="301"/>
      <c r="BZ967" s="301"/>
      <c r="CA967" s="301"/>
      <c r="CB967" s="301"/>
      <c r="CC967" s="301"/>
      <c r="CD967" s="301"/>
      <c r="CE967" s="301"/>
      <c r="CF967" s="301"/>
      <c r="CG967" s="301"/>
      <c r="CH967" s="302"/>
    </row>
    <row r="968" spans="1:86" ht="18.75" customHeight="1" x14ac:dyDescent="0.3">
      <c r="A968" s="244"/>
      <c r="B968" s="199"/>
      <c r="C968" s="361" t="s">
        <v>139</v>
      </c>
      <c r="D968" s="362"/>
      <c r="E968" s="362"/>
      <c r="F968" s="363"/>
      <c r="G968" s="360" t="s">
        <v>256</v>
      </c>
      <c r="H968" s="358" t="s">
        <v>139</v>
      </c>
      <c r="I968" s="359"/>
      <c r="J968" s="359"/>
      <c r="K968" s="364"/>
      <c r="L968" s="360" t="s">
        <v>256</v>
      </c>
      <c r="M968" s="358" t="s">
        <v>139</v>
      </c>
      <c r="N968" s="359"/>
      <c r="O968" s="359"/>
      <c r="P968" s="364"/>
      <c r="Q968" s="360" t="s">
        <v>256</v>
      </c>
      <c r="R968" s="358" t="s">
        <v>139</v>
      </c>
      <c r="S968" s="359"/>
      <c r="T968" s="359"/>
      <c r="U968" s="359"/>
      <c r="V968" s="364"/>
      <c r="W968" s="360" t="s">
        <v>256</v>
      </c>
      <c r="X968" s="358" t="s">
        <v>139</v>
      </c>
      <c r="Y968" s="359"/>
      <c r="Z968" s="359"/>
      <c r="AA968" s="364"/>
      <c r="AB968" s="360" t="s">
        <v>256</v>
      </c>
      <c r="AC968" s="358" t="s">
        <v>139</v>
      </c>
      <c r="AD968" s="359"/>
      <c r="AE968" s="359"/>
      <c r="AF968" s="364"/>
      <c r="AG968" s="360" t="s">
        <v>256</v>
      </c>
      <c r="AH968" s="358" t="s">
        <v>139</v>
      </c>
      <c r="AI968" s="359"/>
      <c r="AJ968" s="359"/>
      <c r="AK968" s="359"/>
      <c r="AL968" s="364"/>
      <c r="AM968" s="360" t="s">
        <v>256</v>
      </c>
      <c r="AN968" s="358" t="s">
        <v>139</v>
      </c>
      <c r="AO968" s="359"/>
      <c r="AP968" s="359"/>
      <c r="AQ968" s="364"/>
      <c r="AR968" s="360" t="s">
        <v>256</v>
      </c>
      <c r="AS968" s="358" t="s">
        <v>139</v>
      </c>
      <c r="AT968" s="359"/>
      <c r="AU968" s="359"/>
      <c r="AV968" s="359"/>
      <c r="AW968" s="256"/>
      <c r="AX968" s="360" t="s">
        <v>256</v>
      </c>
      <c r="AY968" s="358" t="s">
        <v>139</v>
      </c>
      <c r="AZ968" s="359"/>
      <c r="BA968" s="359"/>
      <c r="BB968" s="364"/>
      <c r="BC968" s="360" t="s">
        <v>256</v>
      </c>
      <c r="BD968" s="358" t="s">
        <v>139</v>
      </c>
      <c r="BE968" s="359"/>
      <c r="BF968" s="359"/>
      <c r="BG968" s="364"/>
      <c r="BH968" s="360" t="s">
        <v>256</v>
      </c>
      <c r="BI968" s="358" t="s">
        <v>139</v>
      </c>
      <c r="BJ968" s="359"/>
      <c r="BK968" s="359"/>
      <c r="BL968" s="364"/>
      <c r="BM968" s="266"/>
      <c r="BN968" s="360" t="s">
        <v>256</v>
      </c>
      <c r="BO968" s="358" t="s">
        <v>316</v>
      </c>
      <c r="BP968" s="359"/>
      <c r="BQ968" s="359"/>
      <c r="BR968" s="359"/>
      <c r="BS968" s="360" t="s">
        <v>256</v>
      </c>
      <c r="BT968" s="358" t="s">
        <v>316</v>
      </c>
      <c r="BU968" s="359"/>
      <c r="BV968" s="359"/>
      <c r="BW968" s="359"/>
      <c r="BX968" s="360" t="s">
        <v>256</v>
      </c>
      <c r="BY968" s="358" t="s">
        <v>316</v>
      </c>
      <c r="BZ968" s="359"/>
      <c r="CA968" s="359"/>
      <c r="CB968" s="360" t="s">
        <v>256</v>
      </c>
      <c r="CC968" s="358" t="s">
        <v>316</v>
      </c>
      <c r="CD968" s="359"/>
      <c r="CE968" s="359"/>
      <c r="CF968" s="359"/>
      <c r="CG968" s="359"/>
      <c r="CH968" s="360" t="s">
        <v>256</v>
      </c>
    </row>
    <row r="969" spans="1:86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1"/>
      <c r="H969" s="138" t="s">
        <v>141</v>
      </c>
      <c r="I969" s="138" t="s">
        <v>142</v>
      </c>
      <c r="J969" s="138" t="s">
        <v>143</v>
      </c>
      <c r="K969" s="138" t="s">
        <v>144</v>
      </c>
      <c r="L969" s="281"/>
      <c r="M969" s="138" t="s">
        <v>145</v>
      </c>
      <c r="N969" s="138" t="s">
        <v>146</v>
      </c>
      <c r="O969" s="138" t="s">
        <v>147</v>
      </c>
      <c r="P969" s="138" t="s">
        <v>148</v>
      </c>
      <c r="Q969" s="281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1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1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1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1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1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1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1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1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1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1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1"/>
      <c r="BY969" s="138" t="s">
        <v>326</v>
      </c>
      <c r="BZ969" s="138" t="s">
        <v>146</v>
      </c>
      <c r="CA969" s="138" t="s">
        <v>327</v>
      </c>
      <c r="CB969" s="281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1"/>
    </row>
    <row r="970" spans="1:86" ht="18" x14ac:dyDescent="0.25">
      <c r="A970" s="282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</row>
    <row r="971" spans="1:86" ht="18" x14ac:dyDescent="0.25">
      <c r="A971" s="283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0</v>
      </c>
      <c r="CF971" s="135">
        <f>'Нарххо 2024'!CF971</f>
        <v>0</v>
      </c>
      <c r="CG971" s="135">
        <f>'Нарххо 2024'!CG971</f>
        <v>0</v>
      </c>
      <c r="CH971" s="169">
        <f>'Нарххо 2024'!CH971</f>
        <v>4.9000000000000004</v>
      </c>
    </row>
    <row r="972" spans="1:86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0</v>
      </c>
      <c r="CF972" s="135">
        <f>'Нарххо 2024'!CF972</f>
        <v>0</v>
      </c>
      <c r="CG972" s="135">
        <f>'Нарххо 2024'!CG972</f>
        <v>0</v>
      </c>
      <c r="CH972" s="169">
        <f>'Нарххо 2024'!CH972</f>
        <v>6.6</v>
      </c>
    </row>
    <row r="973" spans="1:86" ht="18" x14ac:dyDescent="0.25">
      <c r="A973" s="282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</row>
    <row r="974" spans="1:86" ht="18" x14ac:dyDescent="0.25">
      <c r="A974" s="283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0</v>
      </c>
      <c r="CF974" s="135">
        <f>'Нарххо 2024'!CF974</f>
        <v>0</v>
      </c>
      <c r="CG974" s="135">
        <f>'Нарххо 2024'!CG974</f>
        <v>0</v>
      </c>
      <c r="CH974" s="169">
        <f>'Нарххо 2024'!CH974</f>
        <v>3.6</v>
      </c>
    </row>
    <row r="975" spans="1:86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0</v>
      </c>
      <c r="CF975" s="135">
        <f>'Нарххо 2024'!CF975</f>
        <v>0</v>
      </c>
      <c r="CG975" s="135">
        <f>'Нарххо 2024'!CG975</f>
        <v>0</v>
      </c>
      <c r="CH975" s="169">
        <f>'Нарххо 2024'!CH975</f>
        <v>4.6500000000000004</v>
      </c>
    </row>
    <row r="976" spans="1:86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0</v>
      </c>
      <c r="CF976" s="135">
        <f>'Нарххо 2024'!CF976</f>
        <v>0</v>
      </c>
      <c r="CG976" s="135">
        <f>'Нарххо 2024'!CG976</f>
        <v>0</v>
      </c>
      <c r="CH976" s="169">
        <f>'Нарххо 2024'!CH976</f>
        <v>20</v>
      </c>
    </row>
    <row r="977" spans="1:86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0</v>
      </c>
      <c r="CF977" s="135">
        <f>'Нарххо 2024'!CF977</f>
        <v>0</v>
      </c>
      <c r="CG977" s="135">
        <f>'Нарххо 2024'!CG977</f>
        <v>0</v>
      </c>
      <c r="CH977" s="169">
        <f>'Нарххо 2024'!CH977</f>
        <v>18.45</v>
      </c>
    </row>
    <row r="978" spans="1:86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0</v>
      </c>
      <c r="CF978" s="135">
        <f>'Нарххо 2024'!CF978</f>
        <v>0</v>
      </c>
      <c r="CG978" s="135">
        <f>'Нарххо 2024'!CG978</f>
        <v>0</v>
      </c>
      <c r="CH978" s="169">
        <f>'Нарххо 2024'!CH978</f>
        <v>5</v>
      </c>
    </row>
    <row r="979" spans="1:86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0</v>
      </c>
      <c r="CF979" s="135">
        <f>'Нарххо 2024'!CF979</f>
        <v>0</v>
      </c>
      <c r="CG979" s="135">
        <f>'Нарххо 2024'!CG979</f>
        <v>0</v>
      </c>
      <c r="CH979" s="169">
        <f>'Нарххо 2024'!CH979</f>
        <v>20.2</v>
      </c>
    </row>
    <row r="980" spans="1:86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0</v>
      </c>
      <c r="CF980" s="135">
        <f>'Нарххо 2024'!CF980</f>
        <v>0</v>
      </c>
      <c r="CG980" s="135">
        <f>'Нарххо 2024'!CG980</f>
        <v>0</v>
      </c>
      <c r="CH980" s="169">
        <f>'Нарххо 2024'!CH980</f>
        <v>22</v>
      </c>
    </row>
    <row r="981" spans="1:86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0</v>
      </c>
      <c r="CF981" s="135">
        <f>'Нарххо 2024'!CF981</f>
        <v>0</v>
      </c>
      <c r="CG981" s="135">
        <f>'Нарххо 2024'!CG981</f>
        <v>0</v>
      </c>
      <c r="CH981" s="169">
        <f>'Нарххо 2024'!CH981</f>
        <v>22.5</v>
      </c>
    </row>
    <row r="982" spans="1:86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0</v>
      </c>
      <c r="CF982" s="135">
        <f>'Нарххо 2024'!CF982</f>
        <v>0</v>
      </c>
      <c r="CG982" s="135">
        <f>'Нарххо 2024'!CG982</f>
        <v>0</v>
      </c>
      <c r="CH982" s="169">
        <f>'Нарххо 2024'!CH982</f>
        <v>90</v>
      </c>
    </row>
    <row r="983" spans="1:86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0</v>
      </c>
      <c r="CF983" s="135">
        <f>'Нарххо 2024'!CF983</f>
        <v>0</v>
      </c>
      <c r="CG983" s="135">
        <f>'Нарххо 2024'!CG983</f>
        <v>0</v>
      </c>
      <c r="CH983" s="169">
        <f>'Нарххо 2024'!CH983</f>
        <v>95</v>
      </c>
    </row>
    <row r="984" spans="1:86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0</v>
      </c>
      <c r="CF984" s="135">
        <f>'Нарххо 2024'!CF984</f>
        <v>0</v>
      </c>
      <c r="CG984" s="135">
        <f>'Нарххо 2024'!CG984</f>
        <v>0</v>
      </c>
      <c r="CH984" s="169">
        <f>'Нарххо 2024'!CH984</f>
        <v>5.5</v>
      </c>
    </row>
    <row r="985" spans="1:86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0</v>
      </c>
      <c r="CF985" s="135">
        <f>'Нарххо 2024'!CF985</f>
        <v>0</v>
      </c>
      <c r="CG985" s="135">
        <f>'Нарххо 2024'!CG985</f>
        <v>0</v>
      </c>
      <c r="CH985" s="169">
        <f>'Нарххо 2024'!CH985</f>
        <v>13</v>
      </c>
    </row>
    <row r="986" spans="1:86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0</v>
      </c>
      <c r="CF986" s="135">
        <f>'Нарххо 2024'!CF986</f>
        <v>0</v>
      </c>
      <c r="CG986" s="135">
        <f>'Нарххо 2024'!CG986</f>
        <v>0</v>
      </c>
      <c r="CH986" s="169">
        <f>'Нарххо 2024'!CH986</f>
        <v>11.7</v>
      </c>
    </row>
    <row r="987" spans="1:86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0</v>
      </c>
      <c r="CF987" s="135">
        <f>'Нарххо 2024'!CF987</f>
        <v>0</v>
      </c>
      <c r="CG987" s="135">
        <f>'Нарххо 2024'!CG987</f>
        <v>0</v>
      </c>
      <c r="CH987" s="169">
        <f>'Нарххо 2024'!CH987</f>
        <v>60</v>
      </c>
    </row>
    <row r="988" spans="1:86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0</v>
      </c>
      <c r="CF988" s="135">
        <f>'Нарххо 2024'!CF988</f>
        <v>0</v>
      </c>
      <c r="CG988" s="135">
        <f>'Нарххо 2024'!CG988</f>
        <v>0</v>
      </c>
      <c r="CH988" s="169">
        <f>'Нарххо 2024'!CH988</f>
        <v>63</v>
      </c>
    </row>
    <row r="989" spans="1:86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0</v>
      </c>
      <c r="CF989" s="135">
        <f>'Нарххо 2024'!CF989</f>
        <v>0</v>
      </c>
      <c r="CG989" s="135">
        <f>'Нарххо 2024'!CG989</f>
        <v>0</v>
      </c>
      <c r="CH989" s="169">
        <f>'Нарххо 2024'!CH989</f>
        <v>5.45</v>
      </c>
    </row>
    <row r="990" spans="1:86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0</v>
      </c>
      <c r="CF990" s="135">
        <f>'Нарххо 2024'!CF990</f>
        <v>0</v>
      </c>
      <c r="CG990" s="135">
        <f>'Нарххо 2024'!CG990</f>
        <v>0</v>
      </c>
      <c r="CH990" s="169">
        <f>'Нарххо 2024'!CH990</f>
        <v>4.8</v>
      </c>
    </row>
    <row r="991" spans="1:86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0</v>
      </c>
      <c r="CF991" s="135">
        <f>'Нарххо 2024'!CF991</f>
        <v>0</v>
      </c>
      <c r="CG991" s="135">
        <f>'Нарххо 2024'!CG991</f>
        <v>0</v>
      </c>
      <c r="CH991" s="169">
        <f>'Нарххо 2024'!CH991</f>
        <v>4.8499999999999996</v>
      </c>
    </row>
    <row r="992" spans="1:86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0</v>
      </c>
      <c r="CF992" s="135">
        <f>'Нарххо 2024'!CF992</f>
        <v>0</v>
      </c>
      <c r="CG992" s="135">
        <f>'Нарххо 2024'!CG992</f>
        <v>0</v>
      </c>
      <c r="CH992" s="169">
        <f>'Нарххо 2024'!CH992</f>
        <v>20</v>
      </c>
    </row>
    <row r="993" spans="1:86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0</v>
      </c>
      <c r="CF993" s="135">
        <f>'Нарххо 2024'!CF993</f>
        <v>0</v>
      </c>
      <c r="CG993" s="135">
        <f>'Нарххо 2024'!CG993</f>
        <v>0</v>
      </c>
      <c r="CH993" s="169">
        <f>'Нарххо 2024'!CH993</f>
        <v>17</v>
      </c>
    </row>
    <row r="994" spans="1:86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0</v>
      </c>
      <c r="CF994" s="135">
        <f>'Нарххо 2024'!CF994</f>
        <v>0</v>
      </c>
      <c r="CG994" s="135">
        <f>'Нарххо 2024'!CG994</f>
        <v>0</v>
      </c>
      <c r="CH994" s="169">
        <f>'Нарххо 2024'!CH994</f>
        <v>17</v>
      </c>
    </row>
    <row r="995" spans="1:86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0</v>
      </c>
      <c r="CF995" s="135">
        <f>'Нарххо 2024'!CF995</f>
        <v>0</v>
      </c>
      <c r="CG995" s="135">
        <f>'Нарххо 2024'!CG995</f>
        <v>0</v>
      </c>
      <c r="CH995" s="169">
        <f>'Нарххо 2024'!CH995</f>
        <v>5</v>
      </c>
    </row>
    <row r="996" spans="1:86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0</v>
      </c>
      <c r="CF996" s="135">
        <f>'Нарххо 2024'!CF996</f>
        <v>0</v>
      </c>
      <c r="CG996" s="135">
        <f>'Нарххо 2024'!CG996</f>
        <v>0</v>
      </c>
      <c r="CH996" s="169">
        <f>'Нарххо 2024'!CH996</f>
        <v>10</v>
      </c>
    </row>
    <row r="997" spans="1:86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0</v>
      </c>
      <c r="CF997" s="135">
        <f>'Нарххо 2024'!CF997</f>
        <v>0</v>
      </c>
      <c r="CG997" s="135">
        <f>'Нарххо 2024'!CG997</f>
        <v>0</v>
      </c>
      <c r="CH997" s="169">
        <f>'Нарххо 2024'!CH997</f>
        <v>60</v>
      </c>
    </row>
    <row r="998" spans="1:86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0</v>
      </c>
      <c r="CF998" s="135">
        <f>'Нарххо 2024'!CF998</f>
        <v>0</v>
      </c>
      <c r="CG998" s="135">
        <f>'Нарххо 2024'!CG998</f>
        <v>0</v>
      </c>
      <c r="CH998" s="169">
        <f>'Нарххо 2024'!CH998</f>
        <v>8</v>
      </c>
    </row>
    <row r="999" spans="1:86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0</v>
      </c>
      <c r="CF999" s="135">
        <f>'Нарххо 2024'!CF999</f>
        <v>0</v>
      </c>
      <c r="CG999" s="135">
        <f>'Нарххо 2024'!CG999</f>
        <v>0</v>
      </c>
      <c r="CH999" s="169">
        <f>'Нарххо 2024'!CH999</f>
        <v>11.6</v>
      </c>
    </row>
    <row r="1000" spans="1:86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0</v>
      </c>
      <c r="CF1000" s="135">
        <f>'Нарххо 2024'!CF1000</f>
        <v>0</v>
      </c>
      <c r="CG1000" s="135">
        <f>'Нарххо 2024'!CG1000</f>
        <v>0</v>
      </c>
      <c r="CH1000" s="169">
        <f>'Нарххо 2024'!CH1000</f>
        <v>12</v>
      </c>
    </row>
    <row r="1001" spans="1:86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</row>
    <row r="1002" spans="1:86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0</v>
      </c>
      <c r="CF1002" s="135">
        <f>'Нарххо 2024'!CF1002</f>
        <v>0</v>
      </c>
      <c r="CG1002" s="135">
        <f>'Нарххо 2024'!CG1002</f>
        <v>0</v>
      </c>
      <c r="CH1002" s="169">
        <f>'Нарххо 2024'!CH1002</f>
        <v>10.88</v>
      </c>
    </row>
    <row r="1003" spans="1:86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0</v>
      </c>
      <c r="CF1003" s="135">
        <f>'Нарххо 2024'!CF1003</f>
        <v>0</v>
      </c>
      <c r="CG1003" s="135">
        <f>'Нарххо 2024'!CG1003</f>
        <v>0</v>
      </c>
      <c r="CH1003" s="169">
        <f>'Нарххо 2024'!CH1003</f>
        <v>51.965000000000003</v>
      </c>
    </row>
    <row r="1004" spans="1:86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261"/>
      <c r="CG1004" s="1"/>
      <c r="CH1004" s="261"/>
    </row>
    <row r="1005" spans="1:86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261"/>
      <c r="CG1005" s="1"/>
      <c r="CH1005" s="261"/>
    </row>
    <row r="1006" spans="1:86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261"/>
      <c r="CG1006" s="1"/>
      <c r="CH1006" s="261"/>
    </row>
    <row r="1007" spans="1:86" ht="18" x14ac:dyDescent="0.25">
      <c r="A1007" s="299" t="s">
        <v>255</v>
      </c>
      <c r="B1007" s="299"/>
      <c r="C1007" s="306"/>
      <c r="D1007" s="306"/>
      <c r="E1007" s="30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99"/>
      <c r="AK1007" s="299"/>
      <c r="AL1007" s="299"/>
      <c r="AM1007" s="299"/>
      <c r="AN1007" s="299"/>
      <c r="AO1007" s="299"/>
      <c r="AP1007" s="299"/>
      <c r="AQ1007" s="299"/>
      <c r="AR1007" s="299"/>
      <c r="AS1007" s="299"/>
      <c r="AT1007" s="299"/>
      <c r="AU1007" s="299"/>
      <c r="AV1007" s="299"/>
      <c r="AW1007" s="299"/>
      <c r="AX1007" s="299"/>
      <c r="AY1007" s="299"/>
      <c r="AZ1007" s="299"/>
      <c r="BA1007" s="299"/>
      <c r="BB1007" s="299"/>
      <c r="BC1007" s="299"/>
      <c r="BD1007" s="299"/>
      <c r="BE1007" s="299"/>
      <c r="BF1007" s="299"/>
      <c r="BG1007" s="299"/>
      <c r="BH1007" s="299"/>
      <c r="BI1007" s="299"/>
      <c r="BJ1007" s="299"/>
      <c r="BK1007" s="299"/>
      <c r="BL1007" s="299"/>
      <c r="BM1007" s="299"/>
      <c r="BN1007" s="299"/>
      <c r="BO1007" s="299"/>
      <c r="BP1007" s="299"/>
      <c r="BQ1007" s="299"/>
      <c r="BR1007" s="299"/>
      <c r="BS1007" s="299"/>
      <c r="BT1007" s="299"/>
      <c r="BU1007" s="299"/>
      <c r="BV1007" s="299"/>
      <c r="BW1007" s="299"/>
      <c r="BX1007" s="299"/>
      <c r="BY1007" s="299"/>
      <c r="BZ1007" s="299"/>
      <c r="CA1007" s="299"/>
      <c r="CB1007" s="299"/>
      <c r="CC1007" s="299"/>
      <c r="CD1007" s="299"/>
      <c r="CE1007" s="299"/>
      <c r="CF1007" s="299"/>
      <c r="CG1007" s="299"/>
      <c r="CH1007" s="299"/>
    </row>
    <row r="1008" spans="1:86" x14ac:dyDescent="0.3">
      <c r="A1008" s="274" t="s">
        <v>156</v>
      </c>
      <c r="B1008" s="275"/>
      <c r="C1008" s="365" t="s">
        <v>280</v>
      </c>
      <c r="D1008" s="306"/>
      <c r="E1008" s="30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0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  <c r="AA1008" s="301"/>
      <c r="AB1008" s="301"/>
      <c r="AC1008" s="301"/>
      <c r="AD1008" s="301"/>
      <c r="AE1008" s="301"/>
      <c r="AF1008" s="301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1"/>
      <c r="AV1008" s="301"/>
      <c r="AW1008" s="301"/>
      <c r="AX1008" s="301"/>
      <c r="AY1008" s="301"/>
      <c r="AZ1008" s="301"/>
      <c r="BA1008" s="301"/>
      <c r="BB1008" s="301"/>
      <c r="BC1008" s="301"/>
      <c r="BD1008" s="301"/>
      <c r="BE1008" s="301"/>
      <c r="BF1008" s="301"/>
      <c r="BG1008" s="301"/>
      <c r="BH1008" s="301"/>
      <c r="BI1008" s="301"/>
      <c r="BJ1008" s="301"/>
      <c r="BK1008" s="301"/>
      <c r="BL1008" s="301"/>
      <c r="BM1008" s="301"/>
      <c r="BN1008" s="301"/>
      <c r="BO1008" s="301"/>
      <c r="BP1008" s="301"/>
      <c r="BQ1008" s="301"/>
      <c r="BR1008" s="301"/>
      <c r="BS1008" s="301"/>
      <c r="BT1008" s="301"/>
      <c r="BU1008" s="301"/>
      <c r="BV1008" s="301"/>
      <c r="BW1008" s="301"/>
      <c r="BX1008" s="301"/>
      <c r="BY1008" s="301"/>
      <c r="BZ1008" s="301"/>
      <c r="CA1008" s="301"/>
      <c r="CB1008" s="301"/>
      <c r="CC1008" s="301"/>
      <c r="CD1008" s="301"/>
      <c r="CE1008" s="301"/>
      <c r="CF1008" s="301"/>
      <c r="CG1008" s="301"/>
      <c r="CH1008" s="302"/>
    </row>
    <row r="1009" spans="1:86" ht="18.75" customHeight="1" x14ac:dyDescent="0.3">
      <c r="A1009" s="218"/>
      <c r="B1009" s="198"/>
      <c r="C1009" s="361" t="s">
        <v>139</v>
      </c>
      <c r="D1009" s="362"/>
      <c r="E1009" s="362"/>
      <c r="F1009" s="363"/>
      <c r="G1009" s="360" t="s">
        <v>256</v>
      </c>
      <c r="H1009" s="358" t="s">
        <v>139</v>
      </c>
      <c r="I1009" s="359"/>
      <c r="J1009" s="359"/>
      <c r="K1009" s="364"/>
      <c r="L1009" s="360" t="s">
        <v>256</v>
      </c>
      <c r="M1009" s="358" t="s">
        <v>139</v>
      </c>
      <c r="N1009" s="359"/>
      <c r="O1009" s="359"/>
      <c r="P1009" s="364"/>
      <c r="Q1009" s="360" t="s">
        <v>256</v>
      </c>
      <c r="R1009" s="358" t="s">
        <v>139</v>
      </c>
      <c r="S1009" s="359"/>
      <c r="T1009" s="359"/>
      <c r="U1009" s="359"/>
      <c r="V1009" s="364"/>
      <c r="W1009" s="360" t="s">
        <v>256</v>
      </c>
      <c r="X1009" s="358" t="s">
        <v>139</v>
      </c>
      <c r="Y1009" s="359"/>
      <c r="Z1009" s="359"/>
      <c r="AA1009" s="364"/>
      <c r="AB1009" s="360" t="s">
        <v>256</v>
      </c>
      <c r="AC1009" s="358" t="s">
        <v>139</v>
      </c>
      <c r="AD1009" s="359"/>
      <c r="AE1009" s="359"/>
      <c r="AF1009" s="364"/>
      <c r="AG1009" s="360" t="s">
        <v>256</v>
      </c>
      <c r="AH1009" s="358" t="s">
        <v>139</v>
      </c>
      <c r="AI1009" s="359"/>
      <c r="AJ1009" s="359"/>
      <c r="AK1009" s="359"/>
      <c r="AL1009" s="364"/>
      <c r="AM1009" s="360" t="s">
        <v>256</v>
      </c>
      <c r="AN1009" s="358" t="s">
        <v>139</v>
      </c>
      <c r="AO1009" s="359"/>
      <c r="AP1009" s="359"/>
      <c r="AQ1009" s="364"/>
      <c r="AR1009" s="360" t="s">
        <v>256</v>
      </c>
      <c r="AS1009" s="358" t="s">
        <v>139</v>
      </c>
      <c r="AT1009" s="359"/>
      <c r="AU1009" s="359"/>
      <c r="AV1009" s="359"/>
      <c r="AW1009" s="256"/>
      <c r="AX1009" s="360" t="s">
        <v>256</v>
      </c>
      <c r="AY1009" s="358" t="s">
        <v>139</v>
      </c>
      <c r="AZ1009" s="359"/>
      <c r="BA1009" s="359"/>
      <c r="BB1009" s="364"/>
      <c r="BC1009" s="360" t="s">
        <v>256</v>
      </c>
      <c r="BD1009" s="358" t="s">
        <v>139</v>
      </c>
      <c r="BE1009" s="359"/>
      <c r="BF1009" s="359"/>
      <c r="BG1009" s="364"/>
      <c r="BH1009" s="360" t="s">
        <v>256</v>
      </c>
      <c r="BI1009" s="358" t="s">
        <v>139</v>
      </c>
      <c r="BJ1009" s="359"/>
      <c r="BK1009" s="359"/>
      <c r="BL1009" s="364"/>
      <c r="BM1009" s="266"/>
      <c r="BN1009" s="360" t="s">
        <v>256</v>
      </c>
      <c r="BO1009" s="358" t="s">
        <v>316</v>
      </c>
      <c r="BP1009" s="359"/>
      <c r="BQ1009" s="359"/>
      <c r="BR1009" s="359"/>
      <c r="BS1009" s="360" t="s">
        <v>256</v>
      </c>
      <c r="BT1009" s="358" t="s">
        <v>316</v>
      </c>
      <c r="BU1009" s="359"/>
      <c r="BV1009" s="359"/>
      <c r="BW1009" s="359"/>
      <c r="BX1009" s="360" t="s">
        <v>256</v>
      </c>
      <c r="BY1009" s="358" t="s">
        <v>316</v>
      </c>
      <c r="BZ1009" s="359"/>
      <c r="CA1009" s="359"/>
      <c r="CB1009" s="360" t="s">
        <v>256</v>
      </c>
      <c r="CC1009" s="358" t="s">
        <v>316</v>
      </c>
      <c r="CD1009" s="359"/>
      <c r="CE1009" s="359"/>
      <c r="CF1009" s="359"/>
      <c r="CG1009" s="359"/>
      <c r="CH1009" s="360" t="s">
        <v>256</v>
      </c>
    </row>
    <row r="1010" spans="1:86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1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1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1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1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1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1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1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1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1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1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1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1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1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1"/>
      <c r="BY1010" s="138" t="s">
        <v>326</v>
      </c>
      <c r="BZ1010" s="138" t="s">
        <v>146</v>
      </c>
      <c r="CA1010" s="138" t="s">
        <v>327</v>
      </c>
      <c r="CB1010" s="281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1"/>
    </row>
    <row r="1011" spans="1:86" ht="18" x14ac:dyDescent="0.25">
      <c r="A1011" s="282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</row>
    <row r="1012" spans="1:86" ht="18" x14ac:dyDescent="0.25">
      <c r="A1012" s="283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0</v>
      </c>
      <c r="CF1012" s="135">
        <f>'Нарххо 2024'!CF1012</f>
        <v>0</v>
      </c>
      <c r="CG1012" s="135">
        <f>'Нарххо 2024'!CG1012</f>
        <v>0</v>
      </c>
      <c r="CH1012" s="169">
        <f>'Нарххо 2024'!CH1012</f>
        <v>7</v>
      </c>
    </row>
    <row r="1013" spans="1:86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0</v>
      </c>
      <c r="CF1013" s="135">
        <f>'Нарххо 2024'!CF1013</f>
        <v>0</v>
      </c>
      <c r="CG1013" s="135">
        <f>'Нарххо 2024'!CG1013</f>
        <v>0</v>
      </c>
      <c r="CH1013" s="169">
        <f>'Нарххо 2024'!CH1013</f>
        <v>7</v>
      </c>
    </row>
    <row r="1014" spans="1:86" ht="18" x14ac:dyDescent="0.25">
      <c r="A1014" s="282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</row>
    <row r="1015" spans="1:86" ht="18" x14ac:dyDescent="0.25">
      <c r="A1015" s="283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0</v>
      </c>
      <c r="CF1015" s="135">
        <f>'Нарххо 2024'!CF1015</f>
        <v>0</v>
      </c>
      <c r="CG1015" s="135">
        <f>'Нарххо 2024'!CG1015</f>
        <v>0</v>
      </c>
      <c r="CH1015" s="169">
        <f>'Нарххо 2024'!CH1015</f>
        <v>6</v>
      </c>
    </row>
    <row r="1016" spans="1:86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0</v>
      </c>
      <c r="CF1016" s="135">
        <f>'Нарххо 2024'!CF1016</f>
        <v>0</v>
      </c>
      <c r="CG1016" s="135">
        <f>'Нарххо 2024'!CG1016</f>
        <v>0</v>
      </c>
      <c r="CH1016" s="169">
        <f>'Нарххо 2024'!CH1016</f>
        <v>6</v>
      </c>
    </row>
    <row r="1017" spans="1:86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0</v>
      </c>
      <c r="CF1017" s="135">
        <f>'Нарххо 2024'!CF1017</f>
        <v>0</v>
      </c>
      <c r="CG1017" s="135">
        <f>'Нарххо 2024'!CG1017</f>
        <v>0</v>
      </c>
      <c r="CH1017" s="169">
        <f>'Нарххо 2024'!CH1017</f>
        <v>22</v>
      </c>
    </row>
    <row r="1018" spans="1:86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0</v>
      </c>
      <c r="CF1018" s="135">
        <f>'Нарххо 2024'!CF1018</f>
        <v>0</v>
      </c>
      <c r="CG1018" s="135">
        <f>'Нарххо 2024'!CG1018</f>
        <v>0</v>
      </c>
      <c r="CH1018" s="169">
        <f>'Нарххо 2024'!CH1018</f>
        <v>19.399999999999999</v>
      </c>
    </row>
    <row r="1019" spans="1:86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0</v>
      </c>
      <c r="CF1019" s="135">
        <f>'Нарххо 2024'!CF1019</f>
        <v>0</v>
      </c>
      <c r="CG1019" s="135">
        <f>'Нарххо 2024'!CG1019</f>
        <v>0</v>
      </c>
      <c r="CH1019" s="169">
        <f>'Нарххо 2024'!CH1019</f>
        <v>9.6</v>
      </c>
    </row>
    <row r="1020" spans="1:86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0</v>
      </c>
      <c r="CF1020" s="135">
        <f>'Нарххо 2024'!CF1020</f>
        <v>0</v>
      </c>
      <c r="CG1020" s="135">
        <f>'Нарххо 2024'!CG1020</f>
        <v>0</v>
      </c>
      <c r="CH1020" s="169">
        <f>'Нарххо 2024'!CH1020</f>
        <v>21.2</v>
      </c>
    </row>
    <row r="1021" spans="1:86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0</v>
      </c>
      <c r="CF1021" s="135">
        <f>'Нарххо 2024'!CF1021</f>
        <v>0</v>
      </c>
      <c r="CG1021" s="135">
        <f>'Нарххо 2024'!CG1021</f>
        <v>0</v>
      </c>
      <c r="CH1021" s="169">
        <f>'Нарххо 2024'!CH1021</f>
        <v>19.2</v>
      </c>
    </row>
    <row r="1022" spans="1:86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0</v>
      </c>
      <c r="CF1022" s="135">
        <f>'Нарххо 2024'!CF1022</f>
        <v>0</v>
      </c>
      <c r="CG1022" s="135">
        <f>'Нарххо 2024'!CG1022</f>
        <v>0</v>
      </c>
      <c r="CH1022" s="169">
        <f>'Нарххо 2024'!CH1022</f>
        <v>19.2</v>
      </c>
    </row>
    <row r="1023" spans="1:86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0</v>
      </c>
      <c r="CF1023" s="135">
        <f>'Нарххо 2024'!CF1023</f>
        <v>0</v>
      </c>
      <c r="CG1023" s="135">
        <f>'Нарххо 2024'!CG1023</f>
        <v>0</v>
      </c>
      <c r="CH1023" s="169">
        <f>'Нарххо 2024'!CH1023</f>
        <v>85</v>
      </c>
    </row>
    <row r="1024" spans="1:86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0</v>
      </c>
      <c r="CF1024" s="135">
        <f>'Нарххо 2024'!CF1024</f>
        <v>0</v>
      </c>
      <c r="CG1024" s="135">
        <f>'Нарххо 2024'!CG1024</f>
        <v>0</v>
      </c>
      <c r="CH1024" s="169">
        <f>'Нарххо 2024'!CH1024</f>
        <v>86</v>
      </c>
    </row>
    <row r="1025" spans="1:86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0</v>
      </c>
      <c r="CF1025" s="135">
        <f>'Нарххо 2024'!CF1025</f>
        <v>0</v>
      </c>
      <c r="CG1025" s="135">
        <f>'Нарххо 2024'!CG1025</f>
        <v>0</v>
      </c>
      <c r="CH1025" s="169">
        <f>'Нарххо 2024'!CH1025</f>
        <v>10</v>
      </c>
    </row>
    <row r="1026" spans="1:86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0</v>
      </c>
      <c r="CF1026" s="135">
        <f>'Нарххо 2024'!CF1026</f>
        <v>0</v>
      </c>
      <c r="CG1026" s="135">
        <f>'Нарххо 2024'!CG1026</f>
        <v>0</v>
      </c>
      <c r="CH1026" s="169">
        <f>'Нарххо 2024'!CH1026</f>
        <v>14.2</v>
      </c>
    </row>
    <row r="1027" spans="1:86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0</v>
      </c>
      <c r="CF1027" s="135">
        <f>'Нарххо 2024'!CF1027</f>
        <v>0</v>
      </c>
      <c r="CG1027" s="135">
        <f>'Нарххо 2024'!CG1027</f>
        <v>0</v>
      </c>
      <c r="CH1027" s="169">
        <f>'Нарххо 2024'!CH1027</f>
        <v>12</v>
      </c>
    </row>
    <row r="1028" spans="1:86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0</v>
      </c>
      <c r="CF1028" s="135">
        <f>'Нарххо 2024'!CF1028</f>
        <v>0</v>
      </c>
      <c r="CG1028" s="135">
        <f>'Нарххо 2024'!CG1028</f>
        <v>0</v>
      </c>
      <c r="CH1028" s="169">
        <f>'Нарххо 2024'!CH1028</f>
        <v>41</v>
      </c>
    </row>
    <row r="1029" spans="1:86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0</v>
      </c>
      <c r="CF1029" s="135">
        <f>'Нарххо 2024'!CF1029</f>
        <v>0</v>
      </c>
      <c r="CG1029" s="135">
        <f>'Нарххо 2024'!CG1029</f>
        <v>0</v>
      </c>
      <c r="CH1029" s="169">
        <f>'Нарххо 2024'!CH1029</f>
        <v>41</v>
      </c>
    </row>
    <row r="1030" spans="1:86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0</v>
      </c>
      <c r="CF1030" s="135">
        <f>'Нарххо 2024'!CF1030</f>
        <v>0</v>
      </c>
      <c r="CG1030" s="135">
        <f>'Нарххо 2024'!CG1030</f>
        <v>0</v>
      </c>
      <c r="CH1030" s="169">
        <f>'Нарххо 2024'!CH1030</f>
        <v>5.4</v>
      </c>
    </row>
    <row r="1031" spans="1:86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0</v>
      </c>
      <c r="CF1031" s="135">
        <f>'Нарххо 2024'!CF1031</f>
        <v>0</v>
      </c>
      <c r="CG1031" s="135">
        <f>'Нарххо 2024'!CG1031</f>
        <v>0</v>
      </c>
      <c r="CH1031" s="169">
        <f>'Нарххо 2024'!CH1031</f>
        <v>5</v>
      </c>
    </row>
    <row r="1032" spans="1:86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0</v>
      </c>
      <c r="CF1032" s="135">
        <f>'Нарххо 2024'!CF1032</f>
        <v>0</v>
      </c>
      <c r="CG1032" s="135">
        <f>'Нарххо 2024'!CG1032</f>
        <v>0</v>
      </c>
      <c r="CH1032" s="169">
        <f>'Нарххо 2024'!CH1032</f>
        <v>5</v>
      </c>
    </row>
    <row r="1033" spans="1:86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0</v>
      </c>
      <c r="CF1033" s="135">
        <f>'Нарххо 2024'!CF1033</f>
        <v>0</v>
      </c>
      <c r="CG1033" s="135">
        <f>'Нарххо 2024'!CG1033</f>
        <v>0</v>
      </c>
      <c r="CH1033" s="169">
        <f>'Нарххо 2024'!CH1033</f>
        <v>21.2</v>
      </c>
    </row>
    <row r="1034" spans="1:86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0</v>
      </c>
      <c r="CF1034" s="135">
        <f>'Нарххо 2024'!CF1034</f>
        <v>0</v>
      </c>
      <c r="CG1034" s="135">
        <f>'Нарххо 2024'!CG1034</f>
        <v>0</v>
      </c>
      <c r="CH1034" s="169">
        <f>'Нарххо 2024'!CH1034</f>
        <v>22</v>
      </c>
    </row>
    <row r="1035" spans="1:86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0</v>
      </c>
      <c r="CF1035" s="135">
        <f>'Нарххо 2024'!CF1035</f>
        <v>0</v>
      </c>
      <c r="CG1035" s="135">
        <f>'Нарххо 2024'!CG1035</f>
        <v>0</v>
      </c>
      <c r="CH1035" s="169">
        <f>'Нарххо 2024'!CH1035</f>
        <v>18.600000000000001</v>
      </c>
    </row>
    <row r="1036" spans="1:86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0</v>
      </c>
      <c r="CF1036" s="135">
        <f>'Нарххо 2024'!CF1036</f>
        <v>0</v>
      </c>
      <c r="CG1036" s="135">
        <f>'Нарххо 2024'!CG1036</f>
        <v>0</v>
      </c>
      <c r="CH1036" s="169">
        <f>'Нарххо 2024'!CH1036</f>
        <v>8</v>
      </c>
    </row>
    <row r="1037" spans="1:86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0</v>
      </c>
      <c r="CF1037" s="135">
        <f>'Нарххо 2024'!CF1037</f>
        <v>0</v>
      </c>
      <c r="CG1037" s="135">
        <f>'Нарххо 2024'!CG1037</f>
        <v>0</v>
      </c>
      <c r="CH1037" s="169">
        <f>'Нарххо 2024'!CH1037</f>
        <v>8</v>
      </c>
    </row>
    <row r="1038" spans="1:86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0</v>
      </c>
      <c r="CF1038" s="135">
        <f>'Нарххо 2024'!CF1038</f>
        <v>0</v>
      </c>
      <c r="CG1038" s="135">
        <f>'Нарххо 2024'!CG1038</f>
        <v>0</v>
      </c>
      <c r="CH1038" s="169">
        <f>'Нарххо 2024'!CH1038</f>
        <v>40</v>
      </c>
    </row>
    <row r="1039" spans="1:86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0</v>
      </c>
      <c r="CF1039" s="135">
        <f>'Нарххо 2024'!CF1039</f>
        <v>0</v>
      </c>
      <c r="CG1039" s="135">
        <f>'Нарххо 2024'!CG1039</f>
        <v>0</v>
      </c>
      <c r="CH1039" s="169">
        <f>'Нарххо 2024'!CH1039</f>
        <v>8.6999999999999993</v>
      </c>
    </row>
    <row r="1040" spans="1:86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0</v>
      </c>
      <c r="CF1040" s="135">
        <f>'Нарххо 2024'!CF1040</f>
        <v>0</v>
      </c>
      <c r="CG1040" s="135">
        <f>'Нарххо 2024'!CG1040</f>
        <v>0</v>
      </c>
      <c r="CH1040" s="169">
        <f>'Нарххо 2024'!CH1040</f>
        <v>11.3</v>
      </c>
    </row>
    <row r="1041" spans="1:86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0</v>
      </c>
      <c r="CF1041" s="135">
        <f>'Нарххо 2024'!CF1041</f>
        <v>0</v>
      </c>
      <c r="CG1041" s="135">
        <f>'Нарххо 2024'!CG1041</f>
        <v>0</v>
      </c>
      <c r="CH1041" s="169">
        <f>'Нарххо 2024'!CH1041</f>
        <v>11.9</v>
      </c>
    </row>
    <row r="1042" spans="1:86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</row>
    <row r="1043" spans="1:86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0</v>
      </c>
      <c r="CF1043" s="135">
        <f>'Нарххо 2024'!CF1043</f>
        <v>0</v>
      </c>
      <c r="CG1043" s="135">
        <f>'Нарххо 2024'!CG1043</f>
        <v>0</v>
      </c>
      <c r="CH1043" s="169">
        <f>'Нарххо 2024'!CH1043</f>
        <v>10.9</v>
      </c>
    </row>
    <row r="1044" spans="1:86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0</v>
      </c>
      <c r="CF1044" s="135">
        <f>'Нарххо 2024'!CF1044</f>
        <v>0</v>
      </c>
      <c r="CG1044" s="135">
        <f>'Нарххо 2024'!CG1044</f>
        <v>0</v>
      </c>
      <c r="CH1044" s="169">
        <f>'Нарххо 2024'!CH1044</f>
        <v>10.95</v>
      </c>
    </row>
    <row r="1045" spans="1:86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261"/>
      <c r="CG1045" s="1"/>
      <c r="CH1045" s="261"/>
    </row>
    <row r="1046" spans="1:86" ht="12.75" customHeight="1" x14ac:dyDescent="0.3">
      <c r="A1046" s="216"/>
      <c r="B1046" s="308"/>
      <c r="C1046" s="308"/>
      <c r="D1046" s="308"/>
      <c r="E1046" s="308"/>
      <c r="F1046" s="308"/>
      <c r="G1046" s="308"/>
      <c r="H1046" s="308"/>
      <c r="I1046" s="308"/>
      <c r="J1046" s="308"/>
      <c r="K1046" s="308"/>
      <c r="L1046" s="308"/>
      <c r="M1046" s="308"/>
      <c r="N1046" s="308"/>
      <c r="O1046" s="308"/>
      <c r="P1046" s="308"/>
      <c r="Q1046" s="308"/>
      <c r="R1046" s="308"/>
      <c r="S1046" s="308"/>
      <c r="T1046" s="308"/>
      <c r="U1046" s="308"/>
      <c r="V1046" s="308"/>
      <c r="W1046" s="308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261"/>
      <c r="CG1046" s="1"/>
      <c r="CH1046" s="261"/>
    </row>
    <row r="1047" spans="1:86" ht="12.75" customHeight="1" x14ac:dyDescent="0.3">
      <c r="B1047" s="308"/>
      <c r="C1047" s="308"/>
      <c r="D1047" s="308"/>
      <c r="E1047" s="308"/>
      <c r="F1047" s="308"/>
      <c r="G1047" s="308"/>
      <c r="H1047" s="308"/>
      <c r="I1047" s="308"/>
      <c r="J1047" s="308"/>
      <c r="K1047" s="308"/>
      <c r="L1047" s="308"/>
      <c r="M1047" s="308"/>
      <c r="N1047" s="308"/>
      <c r="O1047" s="308"/>
      <c r="P1047" s="308"/>
      <c r="Q1047" s="308"/>
      <c r="R1047" s="308"/>
      <c r="S1047" s="308"/>
      <c r="T1047" s="308"/>
      <c r="U1047" s="308"/>
      <c r="V1047" s="308"/>
      <c r="W1047" s="308"/>
      <c r="X1047" s="308"/>
      <c r="Y1047" s="308"/>
      <c r="Z1047" s="308"/>
      <c r="AA1047" s="308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261"/>
      <c r="CG1047" s="1"/>
      <c r="CH1047" s="261"/>
    </row>
    <row r="1048" spans="1:86" ht="12.75" customHeight="1" x14ac:dyDescent="0.3">
      <c r="A1048" s="216"/>
      <c r="B1048" s="308"/>
      <c r="C1048" s="308"/>
      <c r="D1048" s="308"/>
      <c r="E1048" s="308"/>
      <c r="F1048" s="308"/>
      <c r="G1048" s="308"/>
      <c r="H1048" s="308"/>
      <c r="I1048" s="308"/>
      <c r="J1048" s="308"/>
      <c r="K1048" s="308"/>
      <c r="L1048" s="308"/>
      <c r="M1048" s="308"/>
      <c r="N1048" s="308"/>
      <c r="O1048" s="308"/>
      <c r="P1048" s="308"/>
      <c r="Q1048" s="308"/>
      <c r="R1048" s="308"/>
      <c r="S1048" s="308"/>
      <c r="T1048" s="308"/>
      <c r="U1048" s="308"/>
      <c r="V1048" s="308"/>
      <c r="W1048" s="308"/>
      <c r="X1048" s="308"/>
      <c r="Y1048" s="308"/>
      <c r="Z1048" s="308"/>
      <c r="AA1048" s="308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261"/>
      <c r="CG1048" s="1"/>
      <c r="CH1048" s="261"/>
    </row>
    <row r="1049" spans="1:86" ht="12.75" customHeight="1" x14ac:dyDescent="0.3">
      <c r="B1049" s="308"/>
      <c r="C1049" s="308"/>
      <c r="D1049" s="308"/>
      <c r="E1049" s="308"/>
      <c r="F1049" s="308"/>
      <c r="G1049" s="308"/>
      <c r="H1049" s="308"/>
      <c r="I1049" s="308"/>
      <c r="J1049" s="308"/>
      <c r="K1049" s="308"/>
      <c r="L1049" s="308"/>
      <c r="M1049" s="308"/>
      <c r="N1049" s="308"/>
      <c r="O1049" s="308"/>
      <c r="P1049" s="308"/>
      <c r="Q1049" s="308"/>
      <c r="R1049" s="308"/>
      <c r="S1049" s="308"/>
      <c r="T1049" s="308"/>
      <c r="U1049" s="308"/>
      <c r="V1049" s="308"/>
      <c r="W1049" s="308"/>
      <c r="X1049" s="308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261"/>
      <c r="CG1049" s="1"/>
      <c r="CH1049" s="261"/>
    </row>
    <row r="1050" spans="1:86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261"/>
      <c r="CG1050" s="1"/>
      <c r="CH1050" s="261"/>
    </row>
    <row r="1051" spans="1:86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261"/>
      <c r="CG1051" s="1"/>
      <c r="CH1051" s="261"/>
    </row>
    <row r="1052" spans="1:86" ht="12.75" customHeight="1" x14ac:dyDescent="0.35">
      <c r="B1052" s="308"/>
      <c r="C1052" s="308"/>
      <c r="D1052" s="308"/>
      <c r="E1052" s="308"/>
      <c r="F1052" s="308"/>
      <c r="G1052" s="308"/>
      <c r="H1052" s="308"/>
      <c r="I1052" s="308"/>
      <c r="J1052" s="308"/>
      <c r="K1052" s="308"/>
      <c r="L1052" s="308"/>
      <c r="M1052" s="308"/>
      <c r="N1052" s="308"/>
      <c r="O1052" s="308"/>
      <c r="P1052" s="308"/>
      <c r="Q1052" s="308"/>
      <c r="R1052" s="308"/>
      <c r="S1052" s="308"/>
      <c r="T1052" s="308"/>
      <c r="U1052" s="308"/>
      <c r="V1052" s="308"/>
      <c r="W1052" s="308"/>
      <c r="X1052" s="308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261"/>
      <c r="CG1052" s="1"/>
      <c r="CH1052" s="261"/>
    </row>
    <row r="1053" spans="1:86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261"/>
      <c r="CG1053" s="1"/>
      <c r="CH1053" s="261"/>
    </row>
    <row r="1054" spans="1:86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261"/>
      <c r="CG1054" s="1"/>
      <c r="CH1054" s="261"/>
    </row>
    <row r="1055" spans="1:86" ht="12.75" customHeight="1" x14ac:dyDescent="0.4">
      <c r="B1055" s="307"/>
      <c r="C1055" s="307"/>
      <c r="D1055" s="307"/>
      <c r="E1055" s="307"/>
      <c r="F1055" s="307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261"/>
      <c r="CG1055" s="1"/>
      <c r="CH1055" s="261"/>
    </row>
    <row r="1056" spans="1:86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261"/>
      <c r="CG1056" s="1"/>
      <c r="CH1056" s="261"/>
    </row>
    <row r="1057" spans="24:86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261"/>
      <c r="CG1057" s="1"/>
      <c r="CH1057" s="261"/>
    </row>
    <row r="1058" spans="24:86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261"/>
      <c r="CG1058" s="1"/>
      <c r="CH1058" s="261"/>
    </row>
    <row r="1059" spans="24:86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261"/>
      <c r="CG1059" s="1"/>
      <c r="CH1059" s="261"/>
    </row>
    <row r="1060" spans="24:86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261"/>
      <c r="CG1060" s="1"/>
      <c r="CH1060" s="261"/>
    </row>
  </sheetData>
  <mergeCells count="907">
    <mergeCell ref="C10:CH10"/>
    <mergeCell ref="A9:CH9"/>
    <mergeCell ref="C54:CH54"/>
    <mergeCell ref="C96:CH96"/>
    <mergeCell ref="C137:CH137"/>
    <mergeCell ref="C179:CH179"/>
    <mergeCell ref="C220:CH220"/>
    <mergeCell ref="C261:CH261"/>
    <mergeCell ref="C303:CH303"/>
    <mergeCell ref="A53:CH53"/>
    <mergeCell ref="A95:CH95"/>
    <mergeCell ref="A136:CH136"/>
    <mergeCell ref="A178:CH178"/>
    <mergeCell ref="A219:CH219"/>
    <mergeCell ref="A260:CH260"/>
    <mergeCell ref="A302:CH302"/>
    <mergeCell ref="CC221:CG221"/>
    <mergeCell ref="CH221:CH222"/>
    <mergeCell ref="CC262:CG262"/>
    <mergeCell ref="CH262:CH263"/>
    <mergeCell ref="CC11:CG11"/>
    <mergeCell ref="CH11:CH12"/>
    <mergeCell ref="CC55:CG55"/>
    <mergeCell ref="CH55:CH56"/>
    <mergeCell ref="CC843:CG843"/>
    <mergeCell ref="CH843:CH844"/>
    <mergeCell ref="CC885:CG885"/>
    <mergeCell ref="CH885:CH886"/>
    <mergeCell ref="CC926:CG926"/>
    <mergeCell ref="CH926:CH927"/>
    <mergeCell ref="CC968:CG968"/>
    <mergeCell ref="CH968:CH969"/>
    <mergeCell ref="CC1009:CG1009"/>
    <mergeCell ref="CH1009:CH1010"/>
    <mergeCell ref="C884:CH884"/>
    <mergeCell ref="C925:CH925"/>
    <mergeCell ref="C967:CH967"/>
    <mergeCell ref="C1008:CH1008"/>
    <mergeCell ref="A883:CH883"/>
    <mergeCell ref="A924:CH924"/>
    <mergeCell ref="A966:CH966"/>
    <mergeCell ref="A1007:CH1007"/>
    <mergeCell ref="BO1009:BR1009"/>
    <mergeCell ref="BS1009:BS1010"/>
    <mergeCell ref="BI1009:BL1009"/>
    <mergeCell ref="BN1009:BN1010"/>
    <mergeCell ref="BI843:BL843"/>
    <mergeCell ref="BN843:BN844"/>
    <mergeCell ref="CC636:CG636"/>
    <mergeCell ref="CH636:CH637"/>
    <mergeCell ref="CC678:CG678"/>
    <mergeCell ref="CH678:CH679"/>
    <mergeCell ref="CC719:CG719"/>
    <mergeCell ref="CH719:CH720"/>
    <mergeCell ref="CC760:CG760"/>
    <mergeCell ref="CH760:CH761"/>
    <mergeCell ref="CC801:CG801"/>
    <mergeCell ref="CH801:CH802"/>
    <mergeCell ref="C677:CH677"/>
    <mergeCell ref="C718:CH718"/>
    <mergeCell ref="C759:CH759"/>
    <mergeCell ref="C800:CH800"/>
    <mergeCell ref="A676:CH676"/>
    <mergeCell ref="A717:CH717"/>
    <mergeCell ref="A758:CH758"/>
    <mergeCell ref="A799:CH799"/>
    <mergeCell ref="BO678:BR678"/>
    <mergeCell ref="BS678:BS679"/>
    <mergeCell ref="BO719:BR719"/>
    <mergeCell ref="BS719:BS720"/>
    <mergeCell ref="BO760:BR760"/>
    <mergeCell ref="BS760:BS761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C470:CH470"/>
    <mergeCell ref="C511:CH511"/>
    <mergeCell ref="C552:CH552"/>
    <mergeCell ref="C594:CH594"/>
    <mergeCell ref="A469:CH469"/>
    <mergeCell ref="A510:CH510"/>
    <mergeCell ref="A551:CH551"/>
    <mergeCell ref="A593:CH593"/>
    <mergeCell ref="BO429:BR429"/>
    <mergeCell ref="BS429:BS430"/>
    <mergeCell ref="BO471:BR471"/>
    <mergeCell ref="BS471:BS472"/>
    <mergeCell ref="BO512:BR512"/>
    <mergeCell ref="BS512:BS513"/>
    <mergeCell ref="CC387:CG387"/>
    <mergeCell ref="CH387:CH388"/>
    <mergeCell ref="C344:CH344"/>
    <mergeCell ref="C386:CH386"/>
    <mergeCell ref="A343:CH343"/>
    <mergeCell ref="A385:CH385"/>
    <mergeCell ref="AH345:AL345"/>
    <mergeCell ref="AM345:AM346"/>
    <mergeCell ref="AC387:AF387"/>
    <mergeCell ref="AB387:AB388"/>
    <mergeCell ref="BT387:BW387"/>
    <mergeCell ref="BX387:BX388"/>
    <mergeCell ref="BO345:BR345"/>
    <mergeCell ref="BS345:BS346"/>
    <mergeCell ref="BO387:BR387"/>
    <mergeCell ref="BS387:BS388"/>
    <mergeCell ref="AC345:AF345"/>
    <mergeCell ref="BX345:BX346"/>
    <mergeCell ref="CC97:CG97"/>
    <mergeCell ref="CH97:CH98"/>
    <mergeCell ref="CC138:CG138"/>
    <mergeCell ref="CH138:CH139"/>
    <mergeCell ref="CC180:CG180"/>
    <mergeCell ref="CH180:CH181"/>
    <mergeCell ref="BT11:BW11"/>
    <mergeCell ref="BX11:BX12"/>
    <mergeCell ref="BT55:BW55"/>
    <mergeCell ref="BX55:BX56"/>
    <mergeCell ref="BT97:BW97"/>
    <mergeCell ref="CC304:CG304"/>
    <mergeCell ref="CH304:CH305"/>
    <mergeCell ref="CC345:CG345"/>
    <mergeCell ref="CH345:CH346"/>
    <mergeCell ref="BT843:BW843"/>
    <mergeCell ref="BX843:BX844"/>
    <mergeCell ref="BT885:BW885"/>
    <mergeCell ref="BX885:BX886"/>
    <mergeCell ref="BT926:BW926"/>
    <mergeCell ref="BX926:BX927"/>
    <mergeCell ref="BT512:BW512"/>
    <mergeCell ref="BX512:BX513"/>
    <mergeCell ref="BT553:BW553"/>
    <mergeCell ref="BX553:BX554"/>
    <mergeCell ref="BT595:BW595"/>
    <mergeCell ref="BX595:BX596"/>
    <mergeCell ref="BT968:BW968"/>
    <mergeCell ref="BX968:BX969"/>
    <mergeCell ref="BT1009:BW1009"/>
    <mergeCell ref="BX1009:BX1010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C842:CH842"/>
    <mergeCell ref="A841:CH841"/>
    <mergeCell ref="BO968:BR968"/>
    <mergeCell ref="BS968:BS969"/>
    <mergeCell ref="BI926:BL926"/>
    <mergeCell ref="BN926:BN927"/>
    <mergeCell ref="BI968:BL968"/>
    <mergeCell ref="BN968:BN969"/>
    <mergeCell ref="BO636:BR636"/>
    <mergeCell ref="BS636:BS637"/>
    <mergeCell ref="BD221:BG221"/>
    <mergeCell ref="BH221:BH222"/>
    <mergeCell ref="BD262:BG262"/>
    <mergeCell ref="AS221:AV221"/>
    <mergeCell ref="AX221:AX222"/>
    <mergeCell ref="AS262:AV262"/>
    <mergeCell ref="BD345:BG345"/>
    <mergeCell ref="BH345:BH346"/>
    <mergeCell ref="AR387:AR388"/>
    <mergeCell ref="AX304:AX305"/>
    <mergeCell ref="BX97:BX98"/>
    <mergeCell ref="BT138:BW138"/>
    <mergeCell ref="BX138:BX139"/>
    <mergeCell ref="BT180:BW180"/>
    <mergeCell ref="BX180:BX181"/>
    <mergeCell ref="BO221:BR221"/>
    <mergeCell ref="BS221:BS222"/>
    <mergeCell ref="BO262:BR262"/>
    <mergeCell ref="BS262:BS263"/>
    <mergeCell ref="BT221:BW221"/>
    <mergeCell ref="BX221:BX222"/>
    <mergeCell ref="BT262:BW262"/>
    <mergeCell ref="BX262:BX263"/>
    <mergeCell ref="BO801:BR801"/>
    <mergeCell ref="BS801:BS802"/>
    <mergeCell ref="BO843:BR843"/>
    <mergeCell ref="BS843:BS844"/>
    <mergeCell ref="BO885:BR885"/>
    <mergeCell ref="BS885:BS886"/>
    <mergeCell ref="BO926:BR926"/>
    <mergeCell ref="BS926:BS927"/>
    <mergeCell ref="BN180:BN181"/>
    <mergeCell ref="BN429:BN430"/>
    <mergeCell ref="BO304:BR304"/>
    <mergeCell ref="BS304:BS305"/>
    <mergeCell ref="AX429:AX430"/>
    <mergeCell ref="BD387:BG387"/>
    <mergeCell ref="C428:CH428"/>
    <mergeCell ref="A427:CH427"/>
    <mergeCell ref="AN760:AQ760"/>
    <mergeCell ref="AN719:AQ719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BD471:BG471"/>
    <mergeCell ref="AH387:AL387"/>
    <mergeCell ref="AM387:AM388"/>
    <mergeCell ref="AY429:BB429"/>
    <mergeCell ref="BI885:BL885"/>
    <mergeCell ref="BN885:BN886"/>
    <mergeCell ref="AR760:AR761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R719:AR720"/>
    <mergeCell ref="BN471:BN472"/>
    <mergeCell ref="AS429:AV429"/>
    <mergeCell ref="AY553:BB553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R97:AR98"/>
    <mergeCell ref="AN138:AQ138"/>
    <mergeCell ref="AR138:AR139"/>
    <mergeCell ref="AN97:AQ97"/>
    <mergeCell ref="R801:V801"/>
    <mergeCell ref="W801:W802"/>
    <mergeCell ref="M801:P801"/>
    <mergeCell ref="Q801:Q802"/>
    <mergeCell ref="BN221:BN222"/>
    <mergeCell ref="BI262:BL262"/>
    <mergeCell ref="BN262:BN263"/>
    <mergeCell ref="BI304:BL304"/>
    <mergeCell ref="BN304:BN305"/>
    <mergeCell ref="BI345:BL345"/>
    <mergeCell ref="BN345:BN346"/>
    <mergeCell ref="BI387:BL387"/>
    <mergeCell ref="BN387:BN388"/>
    <mergeCell ref="AG262:AG263"/>
    <mergeCell ref="AS387:AV387"/>
    <mergeCell ref="M304:P304"/>
    <mergeCell ref="AB345:AB346"/>
    <mergeCell ref="X221:AA221"/>
    <mergeCell ref="W221:W222"/>
    <mergeCell ref="BI221:BL221"/>
    <mergeCell ref="AB221:AB222"/>
    <mergeCell ref="AG387:AG388"/>
    <mergeCell ref="AX262:AX263"/>
    <mergeCell ref="AR262:AR263"/>
    <mergeCell ref="AN1009:AQ1009"/>
    <mergeCell ref="AR1009:AR1010"/>
    <mergeCell ref="AH1009:AL1009"/>
    <mergeCell ref="AM1009:AM1010"/>
    <mergeCell ref="AH968:AL968"/>
    <mergeCell ref="AM968:AM969"/>
    <mergeCell ref="AN968:AQ968"/>
    <mergeCell ref="BN636:BN637"/>
    <mergeCell ref="BI678:BL678"/>
    <mergeCell ref="BN678:BN679"/>
    <mergeCell ref="BI719:BL719"/>
    <mergeCell ref="BN719:BN720"/>
    <mergeCell ref="BI760:BL760"/>
    <mergeCell ref="BN760:BN761"/>
    <mergeCell ref="BI801:BL801"/>
    <mergeCell ref="BN801:BN802"/>
    <mergeCell ref="AH801:AL801"/>
    <mergeCell ref="AM801:AM802"/>
    <mergeCell ref="AH760:AL760"/>
    <mergeCell ref="AN636:AQ636"/>
    <mergeCell ref="AR636:AR637"/>
    <mergeCell ref="AN678:AQ678"/>
    <mergeCell ref="AR678:AR679"/>
    <mergeCell ref="AR968:AR969"/>
    <mergeCell ref="G926:G927"/>
    <mergeCell ref="H926:K926"/>
    <mergeCell ref="L926:L927"/>
    <mergeCell ref="AN926:AQ926"/>
    <mergeCell ref="AR926:AR927"/>
    <mergeCell ref="H843:K843"/>
    <mergeCell ref="A887:A888"/>
    <mergeCell ref="R843:V843"/>
    <mergeCell ref="W843:W844"/>
    <mergeCell ref="X843:AA843"/>
    <mergeCell ref="C885:F885"/>
    <mergeCell ref="A845:A846"/>
    <mergeCell ref="G885:G886"/>
    <mergeCell ref="AC885:AF885"/>
    <mergeCell ref="A848:A849"/>
    <mergeCell ref="AB843:AB844"/>
    <mergeCell ref="L843:L844"/>
    <mergeCell ref="M843:P843"/>
    <mergeCell ref="R885:V885"/>
    <mergeCell ref="Q843:Q844"/>
    <mergeCell ref="W885:W886"/>
    <mergeCell ref="AB885:AB886"/>
    <mergeCell ref="R926:V926"/>
    <mergeCell ref="AC926:AF926"/>
    <mergeCell ref="AS968:AV968"/>
    <mergeCell ref="AX968:AX969"/>
    <mergeCell ref="L968:L969"/>
    <mergeCell ref="W968:W969"/>
    <mergeCell ref="X968:AA968"/>
    <mergeCell ref="M926:P926"/>
    <mergeCell ref="Q926:Q927"/>
    <mergeCell ref="Q968:Q969"/>
    <mergeCell ref="R968:V968"/>
    <mergeCell ref="AB968:AB969"/>
    <mergeCell ref="W926:W927"/>
    <mergeCell ref="AH926:AL926"/>
    <mergeCell ref="AM926:AM927"/>
    <mergeCell ref="AC678:AF678"/>
    <mergeCell ref="AG678:AG679"/>
    <mergeCell ref="C635:CH635"/>
    <mergeCell ref="A634:CH634"/>
    <mergeCell ref="AY678:BB678"/>
    <mergeCell ref="AS471:AV471"/>
    <mergeCell ref="AB636:AB637"/>
    <mergeCell ref="AH636:AL636"/>
    <mergeCell ref="AN553:AQ553"/>
    <mergeCell ref="AS512:AV512"/>
    <mergeCell ref="AX512:AX513"/>
    <mergeCell ref="AY512:BB512"/>
    <mergeCell ref="BI636:BL636"/>
    <mergeCell ref="X512:AA512"/>
    <mergeCell ref="R636:V636"/>
    <mergeCell ref="W636:W637"/>
    <mergeCell ref="X636:AA636"/>
    <mergeCell ref="BI512:BL512"/>
    <mergeCell ref="BI553:BL553"/>
    <mergeCell ref="BI595:BL595"/>
    <mergeCell ref="BD595:BG595"/>
    <mergeCell ref="BC512:BC513"/>
    <mergeCell ref="BT471:BW471"/>
    <mergeCell ref="BX471:BX472"/>
    <mergeCell ref="AR595:AR596"/>
    <mergeCell ref="AM553:AM554"/>
    <mergeCell ref="AH595:AL595"/>
    <mergeCell ref="AM595:AM596"/>
    <mergeCell ref="AH553:AL553"/>
    <mergeCell ref="AH512:AL512"/>
    <mergeCell ref="AN429:AQ429"/>
    <mergeCell ref="AC636:AF636"/>
    <mergeCell ref="AG636:AG637"/>
    <mergeCell ref="AR429:AR430"/>
    <mergeCell ref="AM636:AM637"/>
    <mergeCell ref="M595:P595"/>
    <mergeCell ref="R471:V471"/>
    <mergeCell ref="R429:V429"/>
    <mergeCell ref="R512:V512"/>
    <mergeCell ref="R595:V595"/>
    <mergeCell ref="R553:V553"/>
    <mergeCell ref="BH471:BH472"/>
    <mergeCell ref="AY636:BB636"/>
    <mergeCell ref="BC636:BC637"/>
    <mergeCell ref="X471:AA471"/>
    <mergeCell ref="X429:AA429"/>
    <mergeCell ref="AB429:AB430"/>
    <mergeCell ref="AC429:AF429"/>
    <mergeCell ref="W512:W513"/>
    <mergeCell ref="W471:W472"/>
    <mergeCell ref="AH471:AL471"/>
    <mergeCell ref="AB471:AB472"/>
    <mergeCell ref="AG429:AG430"/>
    <mergeCell ref="AM429:AM430"/>
    <mergeCell ref="AH429:AL429"/>
    <mergeCell ref="AC471:AF471"/>
    <mergeCell ref="AG471:AG472"/>
    <mergeCell ref="AC512:AF512"/>
    <mergeCell ref="AB801:AB802"/>
    <mergeCell ref="X678:AA678"/>
    <mergeCell ref="W719:W720"/>
    <mergeCell ref="AB719:AB720"/>
    <mergeCell ref="AC719:AF719"/>
    <mergeCell ref="AY968:BB968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M968:P968"/>
    <mergeCell ref="C512:F512"/>
    <mergeCell ref="A473:A474"/>
    <mergeCell ref="G636:G637"/>
    <mergeCell ref="R719:V719"/>
    <mergeCell ref="Q345:Q346"/>
    <mergeCell ref="H345:K345"/>
    <mergeCell ref="L387:L388"/>
    <mergeCell ref="M387:P387"/>
    <mergeCell ref="Q387:Q388"/>
    <mergeCell ref="A347:A348"/>
    <mergeCell ref="A762:A763"/>
    <mergeCell ref="A890:A891"/>
    <mergeCell ref="H885:K885"/>
    <mergeCell ref="L885:L886"/>
    <mergeCell ref="M885:P885"/>
    <mergeCell ref="Q885:Q886"/>
    <mergeCell ref="A803:A804"/>
    <mergeCell ref="A806:A807"/>
    <mergeCell ref="C843:F843"/>
    <mergeCell ref="G843:G844"/>
    <mergeCell ref="A928:A929"/>
    <mergeCell ref="A931:A932"/>
    <mergeCell ref="C926:F926"/>
    <mergeCell ref="G512:G513"/>
    <mergeCell ref="C636:F636"/>
    <mergeCell ref="H595:K595"/>
    <mergeCell ref="X387:AA387"/>
    <mergeCell ref="W387:W388"/>
    <mergeCell ref="Q719:Q720"/>
    <mergeCell ref="C471:F471"/>
    <mergeCell ref="G471:G472"/>
    <mergeCell ref="H471:K471"/>
    <mergeCell ref="G387:G388"/>
    <mergeCell ref="H387:K387"/>
    <mergeCell ref="L636:L637"/>
    <mergeCell ref="M636:P636"/>
    <mergeCell ref="Q636:Q637"/>
    <mergeCell ref="X345:AA345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C678:F678"/>
    <mergeCell ref="G678:G679"/>
    <mergeCell ref="H678:K678"/>
    <mergeCell ref="R387:V387"/>
    <mergeCell ref="M429:P429"/>
    <mergeCell ref="Q429:Q430"/>
    <mergeCell ref="AX387:AX388"/>
    <mergeCell ref="AN387:AQ387"/>
    <mergeCell ref="A970:A971"/>
    <mergeCell ref="X926:AA926"/>
    <mergeCell ref="AB926:AB927"/>
    <mergeCell ref="A721:A722"/>
    <mergeCell ref="A724:A725"/>
    <mergeCell ref="C719:F719"/>
    <mergeCell ref="G719:G720"/>
    <mergeCell ref="H719:K719"/>
    <mergeCell ref="L719:L720"/>
    <mergeCell ref="G595:G596"/>
    <mergeCell ref="A597:A598"/>
    <mergeCell ref="A600:A601"/>
    <mergeCell ref="A680:A681"/>
    <mergeCell ref="L595:L596"/>
    <mergeCell ref="A683:A684"/>
    <mergeCell ref="A514:A515"/>
    <mergeCell ref="A517:A518"/>
    <mergeCell ref="AC801:AF801"/>
    <mergeCell ref="C387:F387"/>
    <mergeCell ref="L678:L679"/>
    <mergeCell ref="C429:F429"/>
    <mergeCell ref="G429:G430"/>
    <mergeCell ref="A306:A307"/>
    <mergeCell ref="A223:A224"/>
    <mergeCell ref="A350:A351"/>
    <mergeCell ref="C345:F345"/>
    <mergeCell ref="G345:G346"/>
    <mergeCell ref="A555:A556"/>
    <mergeCell ref="A558:A559"/>
    <mergeCell ref="C595:F595"/>
    <mergeCell ref="Q595:Q596"/>
    <mergeCell ref="H553:K553"/>
    <mergeCell ref="L553:L554"/>
    <mergeCell ref="M553:P553"/>
    <mergeCell ref="Q553:Q554"/>
    <mergeCell ref="H512:K512"/>
    <mergeCell ref="L512:L513"/>
    <mergeCell ref="M512:P512"/>
    <mergeCell ref="Q512:Q513"/>
    <mergeCell ref="A476:A477"/>
    <mergeCell ref="C553:F553"/>
    <mergeCell ref="G553:G554"/>
    <mergeCell ref="A389:A390"/>
    <mergeCell ref="A392:A393"/>
    <mergeCell ref="H429:K429"/>
    <mergeCell ref="L429:L430"/>
    <mergeCell ref="A226:A227"/>
    <mergeCell ref="C262:F262"/>
    <mergeCell ref="A140:A141"/>
    <mergeCell ref="H180:K180"/>
    <mergeCell ref="L180:L181"/>
    <mergeCell ref="M180:P180"/>
    <mergeCell ref="Q180:Q181"/>
    <mergeCell ref="R97:V97"/>
    <mergeCell ref="W97:W98"/>
    <mergeCell ref="C221:F221"/>
    <mergeCell ref="C138:F138"/>
    <mergeCell ref="G138:G139"/>
    <mergeCell ref="H138:K138"/>
    <mergeCell ref="L138:L139"/>
    <mergeCell ref="A182:A183"/>
    <mergeCell ref="A185:A186"/>
    <mergeCell ref="A143:A144"/>
    <mergeCell ref="C180:F180"/>
    <mergeCell ref="G180:G181"/>
    <mergeCell ref="L221:L222"/>
    <mergeCell ref="G221:G222"/>
    <mergeCell ref="BC678:BC679"/>
    <mergeCell ref="BH595:BH596"/>
    <mergeCell ref="AX471:AX472"/>
    <mergeCell ref="AC221:AF221"/>
    <mergeCell ref="AC180:AF180"/>
    <mergeCell ref="AB180:AB181"/>
    <mergeCell ref="W138:W139"/>
    <mergeCell ref="AB97:AB98"/>
    <mergeCell ref="H221:K221"/>
    <mergeCell ref="Q138:Q139"/>
    <mergeCell ref="R138:V138"/>
    <mergeCell ref="R180:V180"/>
    <mergeCell ref="W180:W181"/>
    <mergeCell ref="R221:V221"/>
    <mergeCell ref="M221:P221"/>
    <mergeCell ref="M138:P138"/>
    <mergeCell ref="AC97:AF97"/>
    <mergeCell ref="AC138:AF138"/>
    <mergeCell ref="Q221:Q222"/>
    <mergeCell ref="R345:V345"/>
    <mergeCell ref="H304:K304"/>
    <mergeCell ref="L304:L305"/>
    <mergeCell ref="AG345:AG346"/>
    <mergeCell ref="W429:W430"/>
    <mergeCell ref="AN180:AQ180"/>
    <mergeCell ref="AR180:AR181"/>
    <mergeCell ref="AR304:AR305"/>
    <mergeCell ref="AR345:AR346"/>
    <mergeCell ref="AN345:AQ345"/>
    <mergeCell ref="AM221:AM222"/>
    <mergeCell ref="AN221:AQ221"/>
    <mergeCell ref="AR221:AR222"/>
    <mergeCell ref="AH262:AL262"/>
    <mergeCell ref="AM262:AM263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AY801:BB801"/>
    <mergeCell ref="BC801:BC802"/>
    <mergeCell ref="AM843:AM844"/>
    <mergeCell ref="AH885:AL885"/>
    <mergeCell ref="AM885:AM886"/>
    <mergeCell ref="AG801:AG802"/>
    <mergeCell ref="AC1009:AF1009"/>
    <mergeCell ref="AG1009:AG1010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AB1009:AB1010"/>
    <mergeCell ref="AC843:AF843"/>
    <mergeCell ref="AG843:AG844"/>
    <mergeCell ref="AY926:BB926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Y843:BB843"/>
    <mergeCell ref="AS636:AV636"/>
    <mergeCell ref="AX636:AX637"/>
    <mergeCell ref="AS678:AV678"/>
    <mergeCell ref="AX678:AX679"/>
    <mergeCell ref="A765:A766"/>
    <mergeCell ref="C801:F801"/>
    <mergeCell ref="AC968:AF968"/>
    <mergeCell ref="AN801:AQ801"/>
    <mergeCell ref="AR801:AR802"/>
    <mergeCell ref="R304:V304"/>
    <mergeCell ref="AN262:AQ262"/>
    <mergeCell ref="AN304:AQ304"/>
    <mergeCell ref="AC304:AF304"/>
    <mergeCell ref="AN885:AQ885"/>
    <mergeCell ref="AR885:AR886"/>
    <mergeCell ref="A638:A639"/>
    <mergeCell ref="A641:A642"/>
    <mergeCell ref="X801:AA801"/>
    <mergeCell ref="X885:AA885"/>
    <mergeCell ref="X304:AA304"/>
    <mergeCell ref="AB304:AB305"/>
    <mergeCell ref="A431:A432"/>
    <mergeCell ref="A434:A435"/>
    <mergeCell ref="A309:A310"/>
    <mergeCell ref="A264:A265"/>
    <mergeCell ref="A267:A268"/>
    <mergeCell ref="C304:F304"/>
    <mergeCell ref="G304:G305"/>
    <mergeCell ref="AG180:AG181"/>
    <mergeCell ref="X97:AA97"/>
    <mergeCell ref="AC262:AF262"/>
    <mergeCell ref="AH304:AL304"/>
    <mergeCell ref="AM304:AM305"/>
    <mergeCell ref="AG304:AG305"/>
    <mergeCell ref="W262:W263"/>
    <mergeCell ref="X262:AA262"/>
    <mergeCell ref="AB262:AB263"/>
    <mergeCell ref="AG97:AG98"/>
    <mergeCell ref="AG138:AG139"/>
    <mergeCell ref="AH97:AL97"/>
    <mergeCell ref="AM97:AM98"/>
    <mergeCell ref="AH138:AL138"/>
    <mergeCell ref="AM138:AM139"/>
    <mergeCell ref="AH221:AL221"/>
    <mergeCell ref="X180:AA180"/>
    <mergeCell ref="AG221:AG222"/>
    <mergeCell ref="AH180:AL180"/>
    <mergeCell ref="AM180:AM181"/>
    <mergeCell ref="AS345:AV345"/>
    <mergeCell ref="AX345:AX346"/>
    <mergeCell ref="BD553:BG553"/>
    <mergeCell ref="BH553:BH554"/>
    <mergeCell ref="G55:G56"/>
    <mergeCell ref="H11:K11"/>
    <mergeCell ref="AN55:AQ55"/>
    <mergeCell ref="AR55:AR56"/>
    <mergeCell ref="BD180:BG180"/>
    <mergeCell ref="BH180:BH181"/>
    <mergeCell ref="AY97:BB97"/>
    <mergeCell ref="AS11:AW11"/>
    <mergeCell ref="BC138:BC139"/>
    <mergeCell ref="AM55:AM56"/>
    <mergeCell ref="AN11:AQ11"/>
    <mergeCell ref="AR11:AR12"/>
    <mergeCell ref="AY180:BB180"/>
    <mergeCell ref="BC180:BC181"/>
    <mergeCell ref="AX138:AX139"/>
    <mergeCell ref="AS180:AV180"/>
    <mergeCell ref="R262:V262"/>
    <mergeCell ref="X11:AA11"/>
    <mergeCell ref="AB11:AB12"/>
    <mergeCell ref="R55:V55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AX180:AX181"/>
    <mergeCell ref="BD843:BG843"/>
    <mergeCell ref="BH843:BH844"/>
    <mergeCell ref="BD968:BG968"/>
    <mergeCell ref="BH968:BH969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BH138:BH139"/>
    <mergeCell ref="BI180:BL180"/>
    <mergeCell ref="BY180:CA180"/>
    <mergeCell ref="CB180:CB181"/>
    <mergeCell ref="BD926:BG926"/>
    <mergeCell ref="BH926:BH927"/>
    <mergeCell ref="AS843:AV843"/>
    <mergeCell ref="AX843:AX844"/>
    <mergeCell ref="AS885:AV885"/>
    <mergeCell ref="AX885:AX886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262:BB262"/>
    <mergeCell ref="BC262:BC263"/>
    <mergeCell ref="BY221:CA221"/>
    <mergeCell ref="CB221:CB222"/>
    <mergeCell ref="BY262:CA262"/>
    <mergeCell ref="CB262:CB263"/>
    <mergeCell ref="BY304:CA304"/>
    <mergeCell ref="CB304:CB305"/>
    <mergeCell ref="BY345:CA345"/>
    <mergeCell ref="CB345:CB346"/>
    <mergeCell ref="BY387:CA387"/>
    <mergeCell ref="CB387:CB388"/>
    <mergeCell ref="AY304:BB304"/>
    <mergeCell ref="BC304:BC305"/>
    <mergeCell ref="AY345:BB345"/>
    <mergeCell ref="BC345:BC346"/>
    <mergeCell ref="BH262:BH263"/>
    <mergeCell ref="BD304:BG304"/>
    <mergeCell ref="BY429:CA429"/>
    <mergeCell ref="CB429:CB430"/>
    <mergeCell ref="BY471:CA471"/>
    <mergeCell ref="CB471:CB472"/>
    <mergeCell ref="BH387:BH388"/>
    <mergeCell ref="BI471:BL471"/>
    <mergeCell ref="BH304:BH305"/>
    <mergeCell ref="BI429:BL429"/>
    <mergeCell ref="BH429:BH430"/>
    <mergeCell ref="AY387:BB387"/>
    <mergeCell ref="BC387:BC388"/>
    <mergeCell ref="BC429:BC430"/>
    <mergeCell ref="BD429:BG429"/>
    <mergeCell ref="BT429:BW429"/>
    <mergeCell ref="BX429:BX430"/>
    <mergeCell ref="BT304:BW304"/>
    <mergeCell ref="BX304:BX305"/>
    <mergeCell ref="BT345:BW345"/>
    <mergeCell ref="BY512:CA512"/>
    <mergeCell ref="CB512:CB513"/>
    <mergeCell ref="BY553:CA553"/>
    <mergeCell ref="CB553:CB554"/>
    <mergeCell ref="BY595:CA595"/>
    <mergeCell ref="CB595:CB596"/>
    <mergeCell ref="M471:P471"/>
    <mergeCell ref="Q471:Q472"/>
    <mergeCell ref="L471:L472"/>
    <mergeCell ref="BO553:BR553"/>
    <mergeCell ref="BS553:BS554"/>
    <mergeCell ref="BO595:BR595"/>
    <mergeCell ref="BS595:BS596"/>
    <mergeCell ref="BN512:BN513"/>
    <mergeCell ref="BN553:BN554"/>
    <mergeCell ref="BN595:BN596"/>
    <mergeCell ref="BD512:BG512"/>
    <mergeCell ref="BH512:BH513"/>
    <mergeCell ref="BC553:BC554"/>
    <mergeCell ref="AG553:AG554"/>
    <mergeCell ref="AC595:AF595"/>
    <mergeCell ref="AG512:AG513"/>
    <mergeCell ref="AR553:AR554"/>
    <mergeCell ref="AN595:AQ595"/>
    <mergeCell ref="CB885:CB886"/>
    <mergeCell ref="BY926:CA926"/>
    <mergeCell ref="CB926:CB927"/>
    <mergeCell ref="BY968:CA968"/>
    <mergeCell ref="CB968:CB969"/>
    <mergeCell ref="BY1009:CA1009"/>
    <mergeCell ref="CB1009:CB1010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  <mergeCell ref="BY801:CA801"/>
    <mergeCell ref="CB801:CB802"/>
    <mergeCell ref="BD1009:BG1009"/>
    <mergeCell ref="BH1009:BH1010"/>
    <mergeCell ref="AY1009:BB1009"/>
    <mergeCell ref="BC1009:BC1010"/>
    <mergeCell ref="AG968:AG969"/>
    <mergeCell ref="AG926:AG927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H97:BH98"/>
    <mergeCell ref="BD138:BG138"/>
    <mergeCell ref="BY843:CA843"/>
    <mergeCell ref="CB843:CB844"/>
    <mergeCell ref="BY885:CA885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www</cp:lastModifiedBy>
  <cp:lastPrinted>2024-02-29T05:01:36Z</cp:lastPrinted>
  <dcterms:created xsi:type="dcterms:W3CDTF">2001-05-24T06:22:02Z</dcterms:created>
  <dcterms:modified xsi:type="dcterms:W3CDTF">2025-04-08T07:37:28Z</dcterms:modified>
</cp:coreProperties>
</file>